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mc:AlternateContent xmlns:mc="http://schemas.openxmlformats.org/markup-compatibility/2006">
    <mc:Choice Requires="x15">
      <x15ac:absPath xmlns:x15ac="http://schemas.microsoft.com/office/spreadsheetml/2010/11/ac" url="/Users/xinyun/Desktop/兼职辅导员/评奖评优/22.11 学业奖学金/"/>
    </mc:Choice>
  </mc:AlternateContent>
  <xr:revisionPtr revIDLastSave="0" documentId="13_ncr:1_{315C26C3-5D3D-E243-8E58-5207659F6FE8}" xr6:coauthVersionLast="47" xr6:coauthVersionMax="47" xr10:uidLastSave="{00000000-0000-0000-0000-000000000000}"/>
  <bookViews>
    <workbookView xWindow="0" yWindow="500" windowWidth="28800" windowHeight="16260" tabRatio="841" activeTab="6" xr2:uid="{00000000-000D-0000-FFFF-FFFF00000000}"/>
  </bookViews>
  <sheets>
    <sheet name="21硕科研成果" sheetId="1" r:id="rId1"/>
    <sheet name="21硕学业成绩" sheetId="3" r:id="rId2"/>
    <sheet name="21硕总成绩" sheetId="5" r:id="rId3"/>
    <sheet name="20硕科研成果 " sheetId="6" r:id="rId4"/>
    <sheet name="20硕总成绩" sheetId="8" r:id="rId5"/>
    <sheet name="博士科研成果" sheetId="9" r:id="rId6"/>
    <sheet name="博士总成绩" sheetId="11" r:id="rId7"/>
  </sheets>
  <definedNames>
    <definedName name="_xlnm._FilterDatabase" localSheetId="2" hidden="1">'21硕总成绩'!#REF!</definedName>
    <definedName name="OLE_LINK1" localSheetId="5">博士科研成果!$C$45</definedName>
    <definedName name="OLE_LINK2" localSheetId="5">博士科研成果!$C$44</definedName>
    <definedName name="OLE_LINK3" localSheetId="5">博士科研成果!$C$83</definedName>
    <definedName name="OLE_LINK4" localSheetId="5">博士科研成果!$C$81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3" i="5" l="1"/>
  <c r="E15" i="5"/>
  <c r="E12" i="5"/>
  <c r="E45" i="5"/>
  <c r="E25" i="5"/>
  <c r="E42" i="5"/>
  <c r="E27" i="5"/>
  <c r="E30" i="5"/>
  <c r="E37" i="5"/>
  <c r="E39" i="5"/>
  <c r="E41" i="5"/>
  <c r="E44" i="5"/>
  <c r="E36" i="5"/>
  <c r="E48" i="5"/>
  <c r="E22" i="5"/>
  <c r="E32" i="5"/>
  <c r="E5" i="5"/>
  <c r="E33" i="5"/>
  <c r="E17" i="5"/>
  <c r="E10" i="5"/>
  <c r="E20" i="5"/>
  <c r="E19" i="5"/>
  <c r="E6" i="5"/>
  <c r="E28" i="5"/>
  <c r="E18" i="5"/>
  <c r="E14" i="5"/>
  <c r="E38" i="5"/>
  <c r="E21" i="5"/>
  <c r="E40" i="5"/>
  <c r="E35" i="5"/>
  <c r="E46" i="5"/>
  <c r="E29" i="5"/>
  <c r="E23" i="5"/>
  <c r="E11" i="5"/>
  <c r="E7" i="5"/>
  <c r="E47" i="5"/>
  <c r="E34" i="5"/>
  <c r="E43" i="5"/>
  <c r="E4" i="5"/>
  <c r="E8" i="5"/>
  <c r="E16" i="5"/>
  <c r="E13" i="5"/>
  <c r="E2" i="5"/>
  <c r="E9" i="5"/>
  <c r="E24" i="5"/>
  <c r="E26" i="5"/>
  <c r="E31" i="5"/>
  <c r="C31" i="5"/>
  <c r="C3" i="5"/>
  <c r="F3" i="5" s="1"/>
  <c r="C15" i="5"/>
  <c r="F15" i="5" s="1"/>
  <c r="C12" i="5"/>
  <c r="C45" i="5"/>
  <c r="F45" i="5" s="1"/>
  <c r="C25" i="5"/>
  <c r="F25" i="5" s="1"/>
  <c r="C42" i="5"/>
  <c r="F42" i="5" s="1"/>
  <c r="C27" i="5"/>
  <c r="C30" i="5"/>
  <c r="F30" i="5" s="1"/>
  <c r="C37" i="5"/>
  <c r="F37" i="5" s="1"/>
  <c r="C39" i="5"/>
  <c r="F39" i="5" s="1"/>
  <c r="C41" i="5"/>
  <c r="C44" i="5"/>
  <c r="F44" i="5" s="1"/>
  <c r="C36" i="5"/>
  <c r="F36" i="5" s="1"/>
  <c r="C48" i="5"/>
  <c r="F48" i="5" s="1"/>
  <c r="C22" i="5"/>
  <c r="C32" i="5"/>
  <c r="F32" i="5" s="1"/>
  <c r="C5" i="5"/>
  <c r="F5" i="5" s="1"/>
  <c r="C33" i="5"/>
  <c r="F33" i="5" s="1"/>
  <c r="C17" i="5"/>
  <c r="C10" i="5"/>
  <c r="F10" i="5" s="1"/>
  <c r="C20" i="5"/>
  <c r="F20" i="5" s="1"/>
  <c r="C19" i="5"/>
  <c r="C6" i="5"/>
  <c r="C28" i="5"/>
  <c r="F28" i="5" s="1"/>
  <c r="C18" i="5"/>
  <c r="F18" i="5" s="1"/>
  <c r="C14" i="5"/>
  <c r="C38" i="5"/>
  <c r="C21" i="5"/>
  <c r="F21" i="5" s="1"/>
  <c r="C40" i="5"/>
  <c r="F40" i="5" s="1"/>
  <c r="C35" i="5"/>
  <c r="C46" i="5"/>
  <c r="C29" i="5"/>
  <c r="F29" i="5" s="1"/>
  <c r="C23" i="5"/>
  <c r="F23" i="5" s="1"/>
  <c r="C11" i="5"/>
  <c r="C7" i="5"/>
  <c r="C47" i="5"/>
  <c r="F47" i="5" s="1"/>
  <c r="C34" i="5"/>
  <c r="F34" i="5" s="1"/>
  <c r="C43" i="5"/>
  <c r="C4" i="5"/>
  <c r="C8" i="5"/>
  <c r="F8" i="5" s="1"/>
  <c r="C16" i="5"/>
  <c r="F16" i="5" s="1"/>
  <c r="C13" i="5"/>
  <c r="C2" i="5"/>
  <c r="C9" i="5"/>
  <c r="F9" i="5" s="1"/>
  <c r="C24" i="5"/>
  <c r="F24" i="5" s="1"/>
  <c r="C26" i="5"/>
  <c r="O25" i="3"/>
  <c r="O26" i="3"/>
  <c r="O27" i="3"/>
  <c r="O28" i="3"/>
  <c r="O29" i="3"/>
  <c r="O30" i="3"/>
  <c r="O31" i="3"/>
  <c r="O32" i="3"/>
  <c r="O33" i="3"/>
  <c r="O34" i="3"/>
  <c r="O35" i="3"/>
  <c r="O36" i="3"/>
  <c r="O40" i="3"/>
  <c r="O41" i="3"/>
  <c r="O42" i="3"/>
  <c r="O43" i="3"/>
  <c r="O44" i="3"/>
  <c r="O45" i="3"/>
  <c r="O46" i="3"/>
  <c r="O47" i="3"/>
  <c r="O48" i="3"/>
  <c r="O49" i="3"/>
  <c r="O50" i="3"/>
  <c r="O51" i="3"/>
  <c r="O55" i="3"/>
  <c r="O56" i="3"/>
  <c r="O57" i="3"/>
  <c r="O58" i="3"/>
  <c r="O59" i="3"/>
  <c r="O60" i="3"/>
  <c r="O61" i="3"/>
  <c r="O62" i="3"/>
  <c r="O63" i="3"/>
  <c r="O64" i="3"/>
  <c r="O65" i="3"/>
  <c r="O66" i="3"/>
  <c r="O70" i="3"/>
  <c r="O71" i="3"/>
  <c r="O82" i="3" s="1"/>
  <c r="O72" i="3"/>
  <c r="O73" i="3"/>
  <c r="O74" i="3"/>
  <c r="O75" i="3"/>
  <c r="O76" i="3"/>
  <c r="O77" i="3"/>
  <c r="O78" i="3"/>
  <c r="O79" i="3"/>
  <c r="O80" i="3"/>
  <c r="O81" i="3"/>
  <c r="O85" i="3"/>
  <c r="O86" i="3"/>
  <c r="O87" i="3"/>
  <c r="O88" i="3"/>
  <c r="O89" i="3"/>
  <c r="O90" i="3"/>
  <c r="O91" i="3"/>
  <c r="O92" i="3"/>
  <c r="O93" i="3"/>
  <c r="O94" i="3"/>
  <c r="O95" i="3"/>
  <c r="O96" i="3"/>
  <c r="O100" i="3"/>
  <c r="O101" i="3"/>
  <c r="O102" i="3"/>
  <c r="O112" i="3" s="1"/>
  <c r="O103" i="3"/>
  <c r="O104" i="3"/>
  <c r="O105" i="3"/>
  <c r="O106" i="3"/>
  <c r="O107" i="3"/>
  <c r="O108" i="3"/>
  <c r="O109" i="3"/>
  <c r="O110" i="3"/>
  <c r="O111" i="3"/>
  <c r="O115" i="3"/>
  <c r="O116" i="3"/>
  <c r="O117" i="3"/>
  <c r="O118" i="3"/>
  <c r="O119" i="3"/>
  <c r="O120" i="3"/>
  <c r="O121" i="3"/>
  <c r="O122" i="3"/>
  <c r="O123" i="3"/>
  <c r="O124" i="3"/>
  <c r="O125" i="3"/>
  <c r="O126" i="3"/>
  <c r="O130" i="3"/>
  <c r="O131" i="3"/>
  <c r="O142" i="3" s="1"/>
  <c r="O132" i="3"/>
  <c r="O133" i="3"/>
  <c r="O134" i="3"/>
  <c r="O135" i="3"/>
  <c r="O136" i="3"/>
  <c r="O137" i="3"/>
  <c r="O138" i="3"/>
  <c r="O139" i="3"/>
  <c r="O140" i="3"/>
  <c r="O141" i="3"/>
  <c r="O145" i="3"/>
  <c r="O146" i="3"/>
  <c r="O147" i="3"/>
  <c r="O148" i="3"/>
  <c r="O149" i="3"/>
  <c r="O150" i="3"/>
  <c r="O151" i="3"/>
  <c r="O152" i="3"/>
  <c r="O153" i="3"/>
  <c r="O154" i="3"/>
  <c r="O155" i="3"/>
  <c r="O156" i="3"/>
  <c r="O160" i="3"/>
  <c r="O161" i="3"/>
  <c r="O162" i="3"/>
  <c r="O163" i="3"/>
  <c r="O164" i="3"/>
  <c r="O165" i="3"/>
  <c r="O166" i="3"/>
  <c r="O167" i="3"/>
  <c r="O168" i="3"/>
  <c r="O169" i="3"/>
  <c r="O170" i="3"/>
  <c r="O171" i="3"/>
  <c r="O175" i="3"/>
  <c r="O176" i="3"/>
  <c r="O187" i="3" s="1"/>
  <c r="O177" i="3"/>
  <c r="O178" i="3"/>
  <c r="O179" i="3"/>
  <c r="O180" i="3"/>
  <c r="O181" i="3"/>
  <c r="O182" i="3"/>
  <c r="O183" i="3"/>
  <c r="O184" i="3"/>
  <c r="O185" i="3"/>
  <c r="O186" i="3"/>
  <c r="O190" i="3"/>
  <c r="O191" i="3"/>
  <c r="O192" i="3"/>
  <c r="O193" i="3"/>
  <c r="O194" i="3"/>
  <c r="O195" i="3"/>
  <c r="O196" i="3"/>
  <c r="O197" i="3"/>
  <c r="O198" i="3"/>
  <c r="O199" i="3"/>
  <c r="O200" i="3"/>
  <c r="O201" i="3"/>
  <c r="O205" i="3"/>
  <c r="O206" i="3"/>
  <c r="O207" i="3"/>
  <c r="O208" i="3"/>
  <c r="O209" i="3"/>
  <c r="O210" i="3"/>
  <c r="O211" i="3"/>
  <c r="O212" i="3"/>
  <c r="O213" i="3"/>
  <c r="O214" i="3"/>
  <c r="O215" i="3"/>
  <c r="O216" i="3"/>
  <c r="O220" i="3"/>
  <c r="O221" i="3"/>
  <c r="O222" i="3"/>
  <c r="O223" i="3"/>
  <c r="O224" i="3"/>
  <c r="O225" i="3"/>
  <c r="O226" i="3"/>
  <c r="O227" i="3"/>
  <c r="O228" i="3"/>
  <c r="O229" i="3"/>
  <c r="O230" i="3"/>
  <c r="O231" i="3"/>
  <c r="O235" i="3"/>
  <c r="O236" i="3"/>
  <c r="O247" i="3" s="1"/>
  <c r="O237" i="3"/>
  <c r="O238" i="3"/>
  <c r="O239" i="3"/>
  <c r="O240" i="3"/>
  <c r="O241" i="3"/>
  <c r="O242" i="3"/>
  <c r="O243" i="3"/>
  <c r="O244" i="3"/>
  <c r="O245" i="3"/>
  <c r="O246" i="3"/>
  <c r="O250" i="3"/>
  <c r="O251" i="3"/>
  <c r="O262" i="3" s="1"/>
  <c r="O252" i="3"/>
  <c r="O253" i="3"/>
  <c r="O254" i="3"/>
  <c r="O255" i="3"/>
  <c r="O256" i="3"/>
  <c r="O257" i="3"/>
  <c r="O258" i="3"/>
  <c r="O259" i="3"/>
  <c r="O260" i="3"/>
  <c r="O261" i="3"/>
  <c r="O265" i="3"/>
  <c r="O266" i="3"/>
  <c r="O267" i="3"/>
  <c r="O268" i="3"/>
  <c r="O269" i="3"/>
  <c r="O270" i="3"/>
  <c r="O271" i="3"/>
  <c r="O272" i="3"/>
  <c r="O273" i="3"/>
  <c r="O274" i="3"/>
  <c r="O275" i="3"/>
  <c r="O276" i="3"/>
  <c r="O280" i="3"/>
  <c r="O281" i="3"/>
  <c r="O282" i="3"/>
  <c r="O283" i="3"/>
  <c r="O284" i="3"/>
  <c r="O285" i="3"/>
  <c r="O286" i="3"/>
  <c r="O287" i="3"/>
  <c r="O288" i="3"/>
  <c r="O289" i="3"/>
  <c r="O290" i="3"/>
  <c r="O291" i="3"/>
  <c r="O295" i="3"/>
  <c r="O296" i="3"/>
  <c r="O297" i="3"/>
  <c r="O298" i="3"/>
  <c r="O299" i="3"/>
  <c r="O300" i="3"/>
  <c r="O301" i="3"/>
  <c r="O302" i="3"/>
  <c r="O303" i="3"/>
  <c r="O304" i="3"/>
  <c r="O305" i="3"/>
  <c r="O306" i="3"/>
  <c r="O310" i="3"/>
  <c r="O311" i="3"/>
  <c r="O312" i="3"/>
  <c r="O313" i="3"/>
  <c r="O314" i="3"/>
  <c r="O315" i="3"/>
  <c r="O316" i="3"/>
  <c r="O317" i="3"/>
  <c r="O318" i="3"/>
  <c r="O319" i="3"/>
  <c r="O320" i="3"/>
  <c r="O321" i="3"/>
  <c r="O322" i="3"/>
  <c r="O325" i="3"/>
  <c r="O326" i="3"/>
  <c r="O327" i="3"/>
  <c r="O328" i="3"/>
  <c r="O329" i="3"/>
  <c r="O330" i="3"/>
  <c r="O331" i="3"/>
  <c r="O332" i="3"/>
  <c r="O333" i="3"/>
  <c r="O334" i="3"/>
  <c r="O335" i="3"/>
  <c r="O336" i="3"/>
  <c r="O340" i="3"/>
  <c r="O341" i="3"/>
  <c r="O342" i="3"/>
  <c r="O343" i="3"/>
  <c r="O344" i="3"/>
  <c r="O345" i="3"/>
  <c r="O346" i="3"/>
  <c r="O347" i="3"/>
  <c r="O348" i="3"/>
  <c r="O349" i="3"/>
  <c r="O350" i="3"/>
  <c r="O351" i="3"/>
  <c r="O355" i="3"/>
  <c r="O356" i="3"/>
  <c r="O357" i="3"/>
  <c r="O358" i="3"/>
  <c r="O359" i="3"/>
  <c r="O360" i="3"/>
  <c r="O361" i="3"/>
  <c r="O362" i="3"/>
  <c r="O363" i="3"/>
  <c r="O364" i="3"/>
  <c r="O365" i="3"/>
  <c r="O366" i="3"/>
  <c r="O370" i="3"/>
  <c r="O371" i="3"/>
  <c r="O372" i="3"/>
  <c r="O382" i="3" s="1"/>
  <c r="O373" i="3"/>
  <c r="O374" i="3"/>
  <c r="O375" i="3"/>
  <c r="O376" i="3"/>
  <c r="O377" i="3"/>
  <c r="O378" i="3"/>
  <c r="O379" i="3"/>
  <c r="O380" i="3"/>
  <c r="O381" i="3"/>
  <c r="O385" i="3"/>
  <c r="O386" i="3"/>
  <c r="O387" i="3"/>
  <c r="O388" i="3"/>
  <c r="O389" i="3"/>
  <c r="O390" i="3"/>
  <c r="O391" i="3"/>
  <c r="O392" i="3"/>
  <c r="O393" i="3"/>
  <c r="O394" i="3"/>
  <c r="O395" i="3"/>
  <c r="O396" i="3"/>
  <c r="O400" i="3"/>
  <c r="O401" i="3"/>
  <c r="O402" i="3"/>
  <c r="O412" i="3" s="1"/>
  <c r="O403" i="3"/>
  <c r="O404" i="3"/>
  <c r="O405" i="3"/>
  <c r="O406" i="3"/>
  <c r="O407" i="3"/>
  <c r="O408" i="3"/>
  <c r="O409" i="3"/>
  <c r="O410" i="3"/>
  <c r="O411" i="3"/>
  <c r="O415" i="3"/>
  <c r="O416" i="3"/>
  <c r="O417" i="3"/>
  <c r="O418" i="3"/>
  <c r="O419" i="3"/>
  <c r="O420" i="3"/>
  <c r="O421" i="3"/>
  <c r="O422" i="3"/>
  <c r="O423" i="3"/>
  <c r="O424" i="3"/>
  <c r="O425" i="3"/>
  <c r="O426" i="3"/>
  <c r="O430" i="3"/>
  <c r="O431" i="3"/>
  <c r="O442" i="3" s="1"/>
  <c r="O432" i="3"/>
  <c r="O433" i="3"/>
  <c r="O434" i="3"/>
  <c r="O435" i="3"/>
  <c r="O436" i="3"/>
  <c r="O437" i="3"/>
  <c r="O438" i="3"/>
  <c r="O439" i="3"/>
  <c r="O440" i="3"/>
  <c r="O441" i="3"/>
  <c r="O445" i="3"/>
  <c r="O446" i="3"/>
  <c r="O457" i="3" s="1"/>
  <c r="O447" i="3"/>
  <c r="O448" i="3"/>
  <c r="O449" i="3"/>
  <c r="O450" i="3"/>
  <c r="O451" i="3"/>
  <c r="O452" i="3"/>
  <c r="O453" i="3"/>
  <c r="O454" i="3"/>
  <c r="O455" i="3"/>
  <c r="O456" i="3"/>
  <c r="O460" i="3"/>
  <c r="O461" i="3"/>
  <c r="O462" i="3"/>
  <c r="O463" i="3"/>
  <c r="O464" i="3"/>
  <c r="O465" i="3"/>
  <c r="O466" i="3"/>
  <c r="O467" i="3"/>
  <c r="O468" i="3"/>
  <c r="O469" i="3"/>
  <c r="O470" i="3"/>
  <c r="O471" i="3"/>
  <c r="O475" i="3"/>
  <c r="O476" i="3"/>
  <c r="O477" i="3"/>
  <c r="O478" i="3"/>
  <c r="O479" i="3"/>
  <c r="O480" i="3"/>
  <c r="O481" i="3"/>
  <c r="O482" i="3"/>
  <c r="O483" i="3"/>
  <c r="O484" i="3"/>
  <c r="O485" i="3"/>
  <c r="O486" i="3"/>
  <c r="O490" i="3"/>
  <c r="O491" i="3"/>
  <c r="O502" i="3" s="1"/>
  <c r="O492" i="3"/>
  <c r="O493" i="3"/>
  <c r="O494" i="3"/>
  <c r="O495" i="3"/>
  <c r="O496" i="3"/>
  <c r="O497" i="3"/>
  <c r="O498" i="3"/>
  <c r="O499" i="3"/>
  <c r="O500" i="3"/>
  <c r="O501" i="3"/>
  <c r="O505" i="3"/>
  <c r="O506" i="3"/>
  <c r="O507" i="3"/>
  <c r="O508" i="3"/>
  <c r="O509" i="3"/>
  <c r="O510" i="3"/>
  <c r="O511" i="3"/>
  <c r="O512" i="3"/>
  <c r="O513" i="3"/>
  <c r="O514" i="3"/>
  <c r="O515" i="3"/>
  <c r="O516" i="3"/>
  <c r="O520" i="3"/>
  <c r="O521" i="3"/>
  <c r="O522" i="3"/>
  <c r="O523" i="3"/>
  <c r="O524" i="3"/>
  <c r="O525" i="3"/>
  <c r="O526" i="3"/>
  <c r="O527" i="3"/>
  <c r="O528" i="3"/>
  <c r="O529" i="3"/>
  <c r="O530" i="3"/>
  <c r="O531" i="3"/>
  <c r="O535" i="3"/>
  <c r="O536" i="3"/>
  <c r="O537" i="3"/>
  <c r="O538" i="3"/>
  <c r="O539" i="3"/>
  <c r="O540" i="3"/>
  <c r="O541" i="3"/>
  <c r="O542" i="3"/>
  <c r="O543" i="3"/>
  <c r="O544" i="3"/>
  <c r="O545" i="3"/>
  <c r="O546" i="3"/>
  <c r="O550" i="3"/>
  <c r="O551" i="3"/>
  <c r="O552" i="3"/>
  <c r="O553" i="3"/>
  <c r="O554" i="3"/>
  <c r="O555" i="3"/>
  <c r="O556" i="3"/>
  <c r="O557" i="3"/>
  <c r="O558" i="3"/>
  <c r="O559" i="3"/>
  <c r="O560" i="3"/>
  <c r="O561" i="3"/>
  <c r="O562" i="3"/>
  <c r="O565" i="3"/>
  <c r="O566" i="3"/>
  <c r="O567" i="3"/>
  <c r="O568" i="3"/>
  <c r="O569" i="3"/>
  <c r="O570" i="3"/>
  <c r="O571" i="3"/>
  <c r="O572" i="3"/>
  <c r="O573" i="3"/>
  <c r="O574" i="3"/>
  <c r="O575" i="3"/>
  <c r="O576" i="3"/>
  <c r="O580" i="3"/>
  <c r="O581" i="3"/>
  <c r="O582" i="3"/>
  <c r="O583" i="3"/>
  <c r="O584" i="3"/>
  <c r="O585" i="3"/>
  <c r="O586" i="3"/>
  <c r="O587" i="3"/>
  <c r="O588" i="3"/>
  <c r="O589" i="3"/>
  <c r="O590" i="3"/>
  <c r="O591" i="3"/>
  <c r="O595" i="3"/>
  <c r="O596" i="3"/>
  <c r="O597" i="3"/>
  <c r="O598" i="3"/>
  <c r="O599" i="3"/>
  <c r="O600" i="3"/>
  <c r="O601" i="3"/>
  <c r="O602" i="3"/>
  <c r="O603" i="3"/>
  <c r="O604" i="3"/>
  <c r="O605" i="3"/>
  <c r="O606" i="3"/>
  <c r="O610" i="3"/>
  <c r="O611" i="3"/>
  <c r="O612" i="3"/>
  <c r="O622" i="3" s="1"/>
  <c r="O613" i="3"/>
  <c r="O614" i="3"/>
  <c r="O615" i="3"/>
  <c r="O616" i="3"/>
  <c r="O617" i="3"/>
  <c r="O618" i="3"/>
  <c r="O619" i="3"/>
  <c r="O620" i="3"/>
  <c r="O621" i="3"/>
  <c r="O625" i="3"/>
  <c r="O626" i="3"/>
  <c r="O627" i="3"/>
  <c r="O628" i="3"/>
  <c r="O629" i="3"/>
  <c r="O630" i="3"/>
  <c r="O631" i="3"/>
  <c r="O632" i="3"/>
  <c r="O633" i="3"/>
  <c r="O634" i="3"/>
  <c r="O635" i="3"/>
  <c r="O636" i="3"/>
  <c r="O640" i="3"/>
  <c r="O641" i="3"/>
  <c r="O642" i="3"/>
  <c r="O643" i="3"/>
  <c r="O644" i="3"/>
  <c r="O645" i="3"/>
  <c r="O646" i="3"/>
  <c r="O647" i="3"/>
  <c r="O648" i="3"/>
  <c r="O649" i="3"/>
  <c r="O650" i="3"/>
  <c r="O651" i="3"/>
  <c r="O655" i="3"/>
  <c r="O656" i="3"/>
  <c r="O657" i="3"/>
  <c r="O658" i="3"/>
  <c r="O659" i="3"/>
  <c r="O660" i="3"/>
  <c r="O661" i="3"/>
  <c r="O662" i="3"/>
  <c r="O663" i="3"/>
  <c r="O664" i="3"/>
  <c r="O665" i="3"/>
  <c r="O666" i="3"/>
  <c r="O670" i="3"/>
  <c r="O671" i="3"/>
  <c r="O682" i="3" s="1"/>
  <c r="O672" i="3"/>
  <c r="O673" i="3"/>
  <c r="O674" i="3"/>
  <c r="O675" i="3"/>
  <c r="O676" i="3"/>
  <c r="O677" i="3"/>
  <c r="O678" i="3"/>
  <c r="O679" i="3"/>
  <c r="O680" i="3"/>
  <c r="O681" i="3"/>
  <c r="O685" i="3"/>
  <c r="O686" i="3"/>
  <c r="O697" i="3" s="1"/>
  <c r="O687" i="3"/>
  <c r="O688" i="3"/>
  <c r="O689" i="3"/>
  <c r="O690" i="3"/>
  <c r="O691" i="3"/>
  <c r="O692" i="3"/>
  <c r="O693" i="3"/>
  <c r="O694" i="3"/>
  <c r="O695" i="3"/>
  <c r="O696" i="3"/>
  <c r="O700" i="3"/>
  <c r="O701" i="3"/>
  <c r="O712" i="3" s="1"/>
  <c r="O702" i="3"/>
  <c r="O703" i="3"/>
  <c r="O704" i="3"/>
  <c r="O705" i="3"/>
  <c r="O706" i="3"/>
  <c r="O707" i="3"/>
  <c r="O708" i="3"/>
  <c r="O709" i="3"/>
  <c r="O710" i="3"/>
  <c r="O711" i="3"/>
  <c r="H250" i="3"/>
  <c r="H25" i="3"/>
  <c r="H26" i="3"/>
  <c r="H27" i="3"/>
  <c r="H28" i="3"/>
  <c r="H29" i="3"/>
  <c r="H30" i="3"/>
  <c r="H31" i="3"/>
  <c r="H32" i="3"/>
  <c r="H33" i="3"/>
  <c r="H34" i="3"/>
  <c r="H35" i="3"/>
  <c r="H36" i="3"/>
  <c r="H40" i="3"/>
  <c r="H41" i="3"/>
  <c r="H42" i="3"/>
  <c r="H43" i="3"/>
  <c r="H44" i="3"/>
  <c r="H45" i="3"/>
  <c r="H46" i="3"/>
  <c r="H47" i="3"/>
  <c r="H48" i="3"/>
  <c r="H49" i="3"/>
  <c r="H50" i="3"/>
  <c r="H51" i="3"/>
  <c r="H55" i="3"/>
  <c r="H56" i="3"/>
  <c r="H57" i="3"/>
  <c r="H58" i="3"/>
  <c r="H59" i="3"/>
  <c r="H60" i="3"/>
  <c r="H61" i="3"/>
  <c r="H62" i="3"/>
  <c r="H63" i="3"/>
  <c r="H64" i="3"/>
  <c r="H65" i="3"/>
  <c r="H66" i="3"/>
  <c r="H70" i="3"/>
  <c r="H71" i="3"/>
  <c r="H72" i="3"/>
  <c r="H73" i="3"/>
  <c r="H74" i="3"/>
  <c r="H75" i="3"/>
  <c r="H76" i="3"/>
  <c r="H77" i="3"/>
  <c r="H78" i="3"/>
  <c r="H79" i="3"/>
  <c r="H80" i="3"/>
  <c r="H81" i="3"/>
  <c r="H82" i="3"/>
  <c r="H85" i="3"/>
  <c r="H86" i="3"/>
  <c r="H87" i="3"/>
  <c r="H88" i="3"/>
  <c r="H89" i="3"/>
  <c r="H90" i="3"/>
  <c r="H91" i="3"/>
  <c r="H92" i="3"/>
  <c r="H93" i="3"/>
  <c r="H94" i="3"/>
  <c r="H95" i="3"/>
  <c r="H96" i="3"/>
  <c r="H100" i="3"/>
  <c r="H101" i="3"/>
  <c r="H102" i="3"/>
  <c r="H103" i="3"/>
  <c r="H104" i="3"/>
  <c r="H105" i="3"/>
  <c r="H106" i="3"/>
  <c r="H107" i="3"/>
  <c r="H108" i="3"/>
  <c r="H109" i="3"/>
  <c r="H110" i="3"/>
  <c r="H111" i="3"/>
  <c r="H115" i="3"/>
  <c r="H116" i="3"/>
  <c r="H117" i="3"/>
  <c r="H118" i="3"/>
  <c r="H119" i="3"/>
  <c r="H120" i="3"/>
  <c r="H121" i="3"/>
  <c r="H122" i="3"/>
  <c r="H123" i="3"/>
  <c r="H124" i="3"/>
  <c r="H125" i="3"/>
  <c r="H126" i="3"/>
  <c r="H130" i="3"/>
  <c r="H131" i="3"/>
  <c r="H132" i="3"/>
  <c r="H133" i="3"/>
  <c r="H134" i="3"/>
  <c r="H135" i="3"/>
  <c r="H136" i="3"/>
  <c r="H137" i="3"/>
  <c r="H138" i="3"/>
  <c r="H139" i="3"/>
  <c r="H140" i="3"/>
  <c r="H141" i="3"/>
  <c r="H145" i="3"/>
  <c r="H146" i="3"/>
  <c r="H147" i="3"/>
  <c r="H148" i="3"/>
  <c r="H149" i="3"/>
  <c r="H150" i="3"/>
  <c r="H151" i="3"/>
  <c r="H152" i="3"/>
  <c r="H153" i="3"/>
  <c r="H154" i="3"/>
  <c r="H155" i="3"/>
  <c r="H156" i="3"/>
  <c r="H160" i="3"/>
  <c r="H161" i="3"/>
  <c r="H162" i="3"/>
  <c r="H163" i="3"/>
  <c r="H164" i="3"/>
  <c r="H165" i="3"/>
  <c r="H166" i="3"/>
  <c r="H167" i="3"/>
  <c r="H168" i="3"/>
  <c r="H169" i="3"/>
  <c r="H170" i="3"/>
  <c r="H171" i="3"/>
  <c r="H175" i="3"/>
  <c r="H176" i="3"/>
  <c r="H177" i="3"/>
  <c r="H178" i="3"/>
  <c r="H179" i="3"/>
  <c r="H180" i="3"/>
  <c r="H181" i="3"/>
  <c r="H182" i="3"/>
  <c r="H183" i="3"/>
  <c r="H184" i="3"/>
  <c r="H185" i="3"/>
  <c r="H186" i="3"/>
  <c r="H190" i="3"/>
  <c r="H191" i="3"/>
  <c r="H192" i="3"/>
  <c r="H193" i="3"/>
  <c r="H194" i="3"/>
  <c r="H195" i="3"/>
  <c r="H196" i="3"/>
  <c r="H197" i="3"/>
  <c r="H198" i="3"/>
  <c r="H199" i="3"/>
  <c r="H200" i="3"/>
  <c r="H201" i="3"/>
  <c r="H205" i="3"/>
  <c r="H206" i="3"/>
  <c r="H207" i="3"/>
  <c r="H217" i="3" s="1"/>
  <c r="H208" i="3"/>
  <c r="H209" i="3"/>
  <c r="H210" i="3"/>
  <c r="H211" i="3"/>
  <c r="H212" i="3"/>
  <c r="H213" i="3"/>
  <c r="H214" i="3"/>
  <c r="H215" i="3"/>
  <c r="H216" i="3"/>
  <c r="H220" i="3"/>
  <c r="H221" i="3"/>
  <c r="H222" i="3"/>
  <c r="H232" i="3" s="1"/>
  <c r="H223" i="3"/>
  <c r="H224" i="3"/>
  <c r="H225" i="3"/>
  <c r="H226" i="3"/>
  <c r="H227" i="3"/>
  <c r="H228" i="3"/>
  <c r="H229" i="3"/>
  <c r="H230" i="3"/>
  <c r="H231" i="3"/>
  <c r="H235" i="3"/>
  <c r="H236" i="3"/>
  <c r="H237" i="3"/>
  <c r="H238" i="3"/>
  <c r="H239" i="3"/>
  <c r="H240" i="3"/>
  <c r="H241" i="3"/>
  <c r="H242" i="3"/>
  <c r="H243" i="3"/>
  <c r="H244" i="3"/>
  <c r="H245" i="3"/>
  <c r="H246" i="3"/>
  <c r="H251" i="3"/>
  <c r="H252" i="3"/>
  <c r="H253" i="3"/>
  <c r="H254" i="3"/>
  <c r="H255" i="3"/>
  <c r="H256" i="3"/>
  <c r="H257" i="3"/>
  <c r="H258" i="3"/>
  <c r="H259" i="3"/>
  <c r="H260" i="3"/>
  <c r="H261" i="3"/>
  <c r="H265" i="3"/>
  <c r="H266" i="3"/>
  <c r="H267" i="3"/>
  <c r="H277" i="3" s="1"/>
  <c r="H268" i="3"/>
  <c r="H269" i="3"/>
  <c r="H270" i="3"/>
  <c r="H271" i="3"/>
  <c r="H272" i="3"/>
  <c r="H273" i="3"/>
  <c r="H274" i="3"/>
  <c r="H275" i="3"/>
  <c r="H276" i="3"/>
  <c r="H280" i="3"/>
  <c r="H281" i="3"/>
  <c r="H282" i="3"/>
  <c r="H292" i="3" s="1"/>
  <c r="H283" i="3"/>
  <c r="H284" i="3"/>
  <c r="H285" i="3"/>
  <c r="H286" i="3"/>
  <c r="H287" i="3"/>
  <c r="H288" i="3"/>
  <c r="H289" i="3"/>
  <c r="H290" i="3"/>
  <c r="H291" i="3"/>
  <c r="H295" i="3"/>
  <c r="H296" i="3"/>
  <c r="H297" i="3"/>
  <c r="H298" i="3"/>
  <c r="H299" i="3"/>
  <c r="H300" i="3"/>
  <c r="H301" i="3"/>
  <c r="H302" i="3"/>
  <c r="H303" i="3"/>
  <c r="H304" i="3"/>
  <c r="H305" i="3"/>
  <c r="H306" i="3"/>
  <c r="H310" i="3"/>
  <c r="H311" i="3"/>
  <c r="H312" i="3"/>
  <c r="H313" i="3"/>
  <c r="H314" i="3"/>
  <c r="H315" i="3"/>
  <c r="H316" i="3"/>
  <c r="H317" i="3"/>
  <c r="H318" i="3"/>
  <c r="H319" i="3"/>
  <c r="H320" i="3"/>
  <c r="H321" i="3"/>
  <c r="H325" i="3"/>
  <c r="H326" i="3"/>
  <c r="H337" i="3" s="1"/>
  <c r="H327" i="3"/>
  <c r="H328" i="3"/>
  <c r="H329" i="3"/>
  <c r="H330" i="3"/>
  <c r="H331" i="3"/>
  <c r="H332" i="3"/>
  <c r="H333" i="3"/>
  <c r="H334" i="3"/>
  <c r="H335" i="3"/>
  <c r="H336" i="3"/>
  <c r="H340" i="3"/>
  <c r="H341" i="3"/>
  <c r="H342" i="3"/>
  <c r="H343" i="3"/>
  <c r="H344" i="3"/>
  <c r="H345" i="3"/>
  <c r="H346" i="3"/>
  <c r="H347" i="3"/>
  <c r="H348" i="3"/>
  <c r="H349" i="3"/>
  <c r="H350" i="3"/>
  <c r="H351" i="3"/>
  <c r="H355" i="3"/>
  <c r="H356" i="3"/>
  <c r="H367" i="3" s="1"/>
  <c r="H357" i="3"/>
  <c r="H358" i="3"/>
  <c r="H359" i="3"/>
  <c r="H360" i="3"/>
  <c r="H361" i="3"/>
  <c r="H362" i="3"/>
  <c r="H363" i="3"/>
  <c r="H364" i="3"/>
  <c r="H365" i="3"/>
  <c r="H366" i="3"/>
  <c r="H370" i="3"/>
  <c r="H371" i="3"/>
  <c r="H382" i="3" s="1"/>
  <c r="P370" i="3" s="1"/>
  <c r="H372" i="3"/>
  <c r="H373" i="3"/>
  <c r="H374" i="3"/>
  <c r="H375" i="3"/>
  <c r="H376" i="3"/>
  <c r="H377" i="3"/>
  <c r="H378" i="3"/>
  <c r="H379" i="3"/>
  <c r="H380" i="3"/>
  <c r="H381" i="3"/>
  <c r="H385" i="3"/>
  <c r="H386" i="3"/>
  <c r="H397" i="3" s="1"/>
  <c r="H387" i="3"/>
  <c r="H388" i="3"/>
  <c r="H389" i="3"/>
  <c r="H390" i="3"/>
  <c r="H391" i="3"/>
  <c r="H392" i="3"/>
  <c r="H393" i="3"/>
  <c r="H394" i="3"/>
  <c r="H395" i="3"/>
  <c r="H396" i="3"/>
  <c r="H400" i="3"/>
  <c r="H401" i="3"/>
  <c r="H402" i="3"/>
  <c r="H403" i="3"/>
  <c r="H404" i="3"/>
  <c r="H405" i="3"/>
  <c r="H406" i="3"/>
  <c r="H407" i="3"/>
  <c r="H408" i="3"/>
  <c r="H409" i="3"/>
  <c r="H410" i="3"/>
  <c r="H411" i="3"/>
  <c r="H415" i="3"/>
  <c r="H416" i="3"/>
  <c r="H417" i="3"/>
  <c r="H418" i="3"/>
  <c r="H419" i="3"/>
  <c r="H420" i="3"/>
  <c r="H421" i="3"/>
  <c r="H422" i="3"/>
  <c r="H423" i="3"/>
  <c r="H424" i="3"/>
  <c r="H425" i="3"/>
  <c r="H426" i="3"/>
  <c r="H430" i="3"/>
  <c r="H431" i="3"/>
  <c r="H432" i="3"/>
  <c r="H433" i="3"/>
  <c r="H434" i="3"/>
  <c r="H435" i="3"/>
  <c r="H436" i="3"/>
  <c r="H437" i="3"/>
  <c r="H438" i="3"/>
  <c r="H439" i="3"/>
  <c r="H440" i="3"/>
  <c r="H441" i="3"/>
  <c r="H445" i="3"/>
  <c r="H446" i="3"/>
  <c r="H447" i="3"/>
  <c r="H448" i="3"/>
  <c r="H449" i="3"/>
  <c r="H450" i="3"/>
  <c r="H451" i="3"/>
  <c r="H452" i="3"/>
  <c r="H453" i="3"/>
  <c r="H454" i="3"/>
  <c r="H455" i="3"/>
  <c r="H456" i="3"/>
  <c r="H457" i="3"/>
  <c r="P445" i="3" s="1"/>
  <c r="H460" i="3"/>
  <c r="H461" i="3"/>
  <c r="H462" i="3"/>
  <c r="H463" i="3"/>
  <c r="H464" i="3"/>
  <c r="H465" i="3"/>
  <c r="H466" i="3"/>
  <c r="H467" i="3"/>
  <c r="H468" i="3"/>
  <c r="H469" i="3"/>
  <c r="H470" i="3"/>
  <c r="H471" i="3"/>
  <c r="H475" i="3"/>
  <c r="H476" i="3"/>
  <c r="H477" i="3"/>
  <c r="H478" i="3"/>
  <c r="H479" i="3"/>
  <c r="H480" i="3"/>
  <c r="H481" i="3"/>
  <c r="H482" i="3"/>
  <c r="H483" i="3"/>
  <c r="H484" i="3"/>
  <c r="H485" i="3"/>
  <c r="H486" i="3"/>
  <c r="H490" i="3"/>
  <c r="H491" i="3"/>
  <c r="H492" i="3"/>
  <c r="H493" i="3"/>
  <c r="H494" i="3"/>
  <c r="H495" i="3"/>
  <c r="H496" i="3"/>
  <c r="H497" i="3"/>
  <c r="H498" i="3"/>
  <c r="H499" i="3"/>
  <c r="H500" i="3"/>
  <c r="H501" i="3"/>
  <c r="H505" i="3"/>
  <c r="H506" i="3"/>
  <c r="H507" i="3"/>
  <c r="H508" i="3"/>
  <c r="O11" i="3"/>
  <c r="O12" i="3"/>
  <c r="O13" i="3"/>
  <c r="O14" i="3"/>
  <c r="O15" i="3"/>
  <c r="O16" i="3"/>
  <c r="O17" i="3"/>
  <c r="O18" i="3"/>
  <c r="O19" i="3"/>
  <c r="O20" i="3"/>
  <c r="O21" i="3"/>
  <c r="O10" i="3"/>
  <c r="H509" i="3"/>
  <c r="H510" i="3"/>
  <c r="H511" i="3"/>
  <c r="H512" i="3"/>
  <c r="H513" i="3"/>
  <c r="H514" i="3"/>
  <c r="H515" i="3"/>
  <c r="H516" i="3"/>
  <c r="H520" i="3"/>
  <c r="H521" i="3"/>
  <c r="H522" i="3"/>
  <c r="H523" i="3"/>
  <c r="H524" i="3"/>
  <c r="H525" i="3"/>
  <c r="H526" i="3"/>
  <c r="H527" i="3"/>
  <c r="H528" i="3"/>
  <c r="H529" i="3"/>
  <c r="H530" i="3"/>
  <c r="H531" i="3"/>
  <c r="H535" i="3"/>
  <c r="H536" i="3"/>
  <c r="H537" i="3"/>
  <c r="H538" i="3"/>
  <c r="H539" i="3"/>
  <c r="H540" i="3"/>
  <c r="H541" i="3"/>
  <c r="H542" i="3"/>
  <c r="H543" i="3"/>
  <c r="H544" i="3"/>
  <c r="H545" i="3"/>
  <c r="H546" i="3"/>
  <c r="H550" i="3"/>
  <c r="H551" i="3"/>
  <c r="H552" i="3"/>
  <c r="H553" i="3"/>
  <c r="H554" i="3"/>
  <c r="H555" i="3"/>
  <c r="H556" i="3"/>
  <c r="H557" i="3"/>
  <c r="H558" i="3"/>
  <c r="H559" i="3"/>
  <c r="H560" i="3"/>
  <c r="H561" i="3"/>
  <c r="H565" i="3"/>
  <c r="H566" i="3"/>
  <c r="H567" i="3"/>
  <c r="H568" i="3"/>
  <c r="H569" i="3"/>
  <c r="H570" i="3"/>
  <c r="H571" i="3"/>
  <c r="H572" i="3"/>
  <c r="H573" i="3"/>
  <c r="H574" i="3"/>
  <c r="H575" i="3"/>
  <c r="H576" i="3"/>
  <c r="H580" i="3"/>
  <c r="H581" i="3"/>
  <c r="H582" i="3"/>
  <c r="H583" i="3"/>
  <c r="H584" i="3"/>
  <c r="H585" i="3"/>
  <c r="H586" i="3"/>
  <c r="H587" i="3"/>
  <c r="H588" i="3"/>
  <c r="H589" i="3"/>
  <c r="H590" i="3"/>
  <c r="H591" i="3"/>
  <c r="H595" i="3"/>
  <c r="H596" i="3"/>
  <c r="H597" i="3"/>
  <c r="H598" i="3"/>
  <c r="H599" i="3"/>
  <c r="H600" i="3"/>
  <c r="H601" i="3"/>
  <c r="H602" i="3"/>
  <c r="H603" i="3"/>
  <c r="H604" i="3"/>
  <c r="H605" i="3"/>
  <c r="H606" i="3"/>
  <c r="H610" i="3"/>
  <c r="H611" i="3"/>
  <c r="H612" i="3"/>
  <c r="H613" i="3"/>
  <c r="H614" i="3"/>
  <c r="H615" i="3"/>
  <c r="H616" i="3"/>
  <c r="H617" i="3"/>
  <c r="H618" i="3"/>
  <c r="H619" i="3"/>
  <c r="H620" i="3"/>
  <c r="H621" i="3"/>
  <c r="H625" i="3"/>
  <c r="H626" i="3"/>
  <c r="H627" i="3"/>
  <c r="H628" i="3"/>
  <c r="H629" i="3"/>
  <c r="H630" i="3"/>
  <c r="H631" i="3"/>
  <c r="H632" i="3"/>
  <c r="H633" i="3"/>
  <c r="H634" i="3"/>
  <c r="H635" i="3"/>
  <c r="H636" i="3"/>
  <c r="H640" i="3"/>
  <c r="H641" i="3"/>
  <c r="H652" i="3" s="1"/>
  <c r="H642" i="3"/>
  <c r="H643" i="3"/>
  <c r="H644" i="3"/>
  <c r="H645" i="3"/>
  <c r="H646" i="3"/>
  <c r="H647" i="3"/>
  <c r="H648" i="3"/>
  <c r="H649" i="3"/>
  <c r="H650" i="3"/>
  <c r="H651" i="3"/>
  <c r="H655" i="3"/>
  <c r="H656" i="3"/>
  <c r="H657" i="3"/>
  <c r="H658" i="3"/>
  <c r="H659" i="3"/>
  <c r="H660" i="3"/>
  <c r="H661" i="3"/>
  <c r="H662" i="3"/>
  <c r="H663" i="3"/>
  <c r="H664" i="3"/>
  <c r="H665" i="3"/>
  <c r="H666" i="3"/>
  <c r="H670" i="3"/>
  <c r="H671" i="3"/>
  <c r="H672" i="3"/>
  <c r="H673" i="3"/>
  <c r="H674" i="3"/>
  <c r="H675" i="3"/>
  <c r="H676" i="3"/>
  <c r="H677" i="3"/>
  <c r="H678" i="3"/>
  <c r="H679" i="3"/>
  <c r="H680" i="3"/>
  <c r="H681" i="3"/>
  <c r="H685" i="3"/>
  <c r="H686" i="3"/>
  <c r="H687" i="3"/>
  <c r="H688" i="3"/>
  <c r="H689" i="3"/>
  <c r="H690" i="3"/>
  <c r="H691" i="3"/>
  <c r="H692" i="3"/>
  <c r="H693" i="3"/>
  <c r="H694" i="3"/>
  <c r="H695" i="3"/>
  <c r="H696" i="3"/>
  <c r="H700" i="3"/>
  <c r="H701" i="3"/>
  <c r="H702" i="3"/>
  <c r="H712" i="3" s="1"/>
  <c r="P700" i="3" s="1"/>
  <c r="H703" i="3"/>
  <c r="H704" i="3"/>
  <c r="H705" i="3"/>
  <c r="H706" i="3"/>
  <c r="H707" i="3"/>
  <c r="H708" i="3"/>
  <c r="H709" i="3"/>
  <c r="H710" i="3"/>
  <c r="H711" i="3"/>
  <c r="H11" i="3"/>
  <c r="H12" i="3"/>
  <c r="H13" i="3"/>
  <c r="H14" i="3"/>
  <c r="H15" i="3"/>
  <c r="H16" i="3"/>
  <c r="H17" i="3"/>
  <c r="H18" i="3"/>
  <c r="H19" i="3"/>
  <c r="H20" i="3"/>
  <c r="H21" i="3"/>
  <c r="H10" i="3"/>
  <c r="M712" i="3"/>
  <c r="L712" i="3"/>
  <c r="F712" i="3"/>
  <c r="E712" i="3"/>
  <c r="M697" i="3"/>
  <c r="L697" i="3"/>
  <c r="F697" i="3"/>
  <c r="E697" i="3"/>
  <c r="M682" i="3"/>
  <c r="L682" i="3"/>
  <c r="F682" i="3"/>
  <c r="E682" i="3"/>
  <c r="M667" i="3"/>
  <c r="L667" i="3"/>
  <c r="F667" i="3"/>
  <c r="E667" i="3"/>
  <c r="M652" i="3"/>
  <c r="L652" i="3"/>
  <c r="F652" i="3"/>
  <c r="E652" i="3"/>
  <c r="M637" i="3"/>
  <c r="L637" i="3"/>
  <c r="F637" i="3"/>
  <c r="E637" i="3"/>
  <c r="M622" i="3"/>
  <c r="L622" i="3"/>
  <c r="F622" i="3"/>
  <c r="E622" i="3"/>
  <c r="M607" i="3"/>
  <c r="L607" i="3"/>
  <c r="F607" i="3"/>
  <c r="E607" i="3"/>
  <c r="M592" i="3"/>
  <c r="L592" i="3"/>
  <c r="F592" i="3"/>
  <c r="E592" i="3"/>
  <c r="M577" i="3"/>
  <c r="L577" i="3"/>
  <c r="F577" i="3"/>
  <c r="E577" i="3"/>
  <c r="M562" i="3"/>
  <c r="L562" i="3"/>
  <c r="F562" i="3"/>
  <c r="E562" i="3"/>
  <c r="M547" i="3"/>
  <c r="L547" i="3"/>
  <c r="F547" i="3"/>
  <c r="E547" i="3"/>
  <c r="M532" i="3"/>
  <c r="L532" i="3"/>
  <c r="F532" i="3"/>
  <c r="E532" i="3"/>
  <c r="M517" i="3"/>
  <c r="L517" i="3"/>
  <c r="F517" i="3"/>
  <c r="E517" i="3"/>
  <c r="M502" i="3"/>
  <c r="L502" i="3"/>
  <c r="F502" i="3"/>
  <c r="E502" i="3"/>
  <c r="M487" i="3"/>
  <c r="L487" i="3"/>
  <c r="F487" i="3"/>
  <c r="E487" i="3"/>
  <c r="M472" i="3"/>
  <c r="L472" i="3"/>
  <c r="F472" i="3"/>
  <c r="E472" i="3"/>
  <c r="M457" i="3"/>
  <c r="L457" i="3"/>
  <c r="F457" i="3"/>
  <c r="E457" i="3"/>
  <c r="M442" i="3"/>
  <c r="L442" i="3"/>
  <c r="F442" i="3"/>
  <c r="E442" i="3"/>
  <c r="M427" i="3"/>
  <c r="L427" i="3"/>
  <c r="F427" i="3"/>
  <c r="E427" i="3"/>
  <c r="M412" i="3"/>
  <c r="L412" i="3"/>
  <c r="F412" i="3"/>
  <c r="E412" i="3"/>
  <c r="M397" i="3"/>
  <c r="L397" i="3"/>
  <c r="F397" i="3"/>
  <c r="E397" i="3"/>
  <c r="M382" i="3"/>
  <c r="L382" i="3"/>
  <c r="F382" i="3"/>
  <c r="E382" i="3"/>
  <c r="M367" i="3"/>
  <c r="L367" i="3"/>
  <c r="F367" i="3"/>
  <c r="E367" i="3"/>
  <c r="M352" i="3"/>
  <c r="L352" i="3"/>
  <c r="F352" i="3"/>
  <c r="E352" i="3"/>
  <c r="M337" i="3"/>
  <c r="L337" i="3"/>
  <c r="F337" i="3"/>
  <c r="E337" i="3"/>
  <c r="M322" i="3"/>
  <c r="L322" i="3"/>
  <c r="F322" i="3"/>
  <c r="E322" i="3"/>
  <c r="M307" i="3"/>
  <c r="L307" i="3"/>
  <c r="F307" i="3"/>
  <c r="E307" i="3"/>
  <c r="M292" i="3"/>
  <c r="L292" i="3"/>
  <c r="F292" i="3"/>
  <c r="E292" i="3"/>
  <c r="M277" i="3"/>
  <c r="L277" i="3"/>
  <c r="F277" i="3"/>
  <c r="E277" i="3"/>
  <c r="M262" i="3"/>
  <c r="L262" i="3"/>
  <c r="F262" i="3"/>
  <c r="E262" i="3"/>
  <c r="M247" i="3"/>
  <c r="L247" i="3"/>
  <c r="F247" i="3"/>
  <c r="E247" i="3"/>
  <c r="M232" i="3"/>
  <c r="L232" i="3"/>
  <c r="F232" i="3"/>
  <c r="E232" i="3"/>
  <c r="M217" i="3"/>
  <c r="L217" i="3"/>
  <c r="F217" i="3"/>
  <c r="E217" i="3"/>
  <c r="M202" i="3"/>
  <c r="L202" i="3"/>
  <c r="F202" i="3"/>
  <c r="E202" i="3"/>
  <c r="M187" i="3"/>
  <c r="L187" i="3"/>
  <c r="F187" i="3"/>
  <c r="E187" i="3"/>
  <c r="M172" i="3"/>
  <c r="L172" i="3"/>
  <c r="F172" i="3"/>
  <c r="E172" i="3"/>
  <c r="M157" i="3"/>
  <c r="L157" i="3"/>
  <c r="F157" i="3"/>
  <c r="E157" i="3"/>
  <c r="M142" i="3"/>
  <c r="L142" i="3"/>
  <c r="F142" i="3"/>
  <c r="E142" i="3"/>
  <c r="M127" i="3"/>
  <c r="L127" i="3"/>
  <c r="F127" i="3"/>
  <c r="E127" i="3"/>
  <c r="M112" i="3"/>
  <c r="L112" i="3"/>
  <c r="F112" i="3"/>
  <c r="E112" i="3"/>
  <c r="M97" i="3"/>
  <c r="L97" i="3"/>
  <c r="F97" i="3"/>
  <c r="E97" i="3"/>
  <c r="M82" i="3"/>
  <c r="L82" i="3"/>
  <c r="F82" i="3"/>
  <c r="E82" i="3"/>
  <c r="M67" i="3"/>
  <c r="L67" i="3"/>
  <c r="F67" i="3"/>
  <c r="E67" i="3"/>
  <c r="M52" i="3"/>
  <c r="L52" i="3"/>
  <c r="F52" i="3"/>
  <c r="E52" i="3"/>
  <c r="M37" i="3"/>
  <c r="L37" i="3"/>
  <c r="F37" i="3"/>
  <c r="E37" i="3"/>
  <c r="M22" i="3"/>
  <c r="L22" i="3"/>
  <c r="H22" i="3"/>
  <c r="F22" i="3"/>
  <c r="E22" i="3"/>
  <c r="F31" i="5" l="1"/>
  <c r="F2" i="5"/>
  <c r="F7" i="5"/>
  <c r="F6" i="5"/>
  <c r="F41" i="5"/>
  <c r="F27" i="5"/>
  <c r="F4" i="5"/>
  <c r="F46" i="5"/>
  <c r="F38" i="5"/>
  <c r="F17" i="5"/>
  <c r="F22" i="5"/>
  <c r="F12" i="5"/>
  <c r="F26" i="5"/>
  <c r="F13" i="5"/>
  <c r="F43" i="5"/>
  <c r="F11" i="5"/>
  <c r="G20" i="5" s="1"/>
  <c r="F35" i="5"/>
  <c r="F14" i="5"/>
  <c r="F19" i="5"/>
  <c r="G29" i="5"/>
  <c r="P280" i="3"/>
  <c r="P70" i="3"/>
  <c r="P265" i="3"/>
  <c r="P220" i="3"/>
  <c r="O487" i="3"/>
  <c r="O337" i="3"/>
  <c r="P325" i="3" s="1"/>
  <c r="O37" i="3"/>
  <c r="H307" i="3"/>
  <c r="H172" i="3"/>
  <c r="H112" i="3"/>
  <c r="P100" i="3" s="1"/>
  <c r="H37" i="3"/>
  <c r="P25" i="3" s="1"/>
  <c r="O637" i="3"/>
  <c r="O397" i="3"/>
  <c r="P385" i="3" s="1"/>
  <c r="O277" i="3"/>
  <c r="O202" i="3"/>
  <c r="O127" i="3"/>
  <c r="O52" i="3"/>
  <c r="H592" i="3"/>
  <c r="H532" i="3"/>
  <c r="P520" i="3" s="1"/>
  <c r="H502" i="3"/>
  <c r="P490" i="3" s="1"/>
  <c r="H487" i="3"/>
  <c r="H412" i="3"/>
  <c r="P400" i="3" s="1"/>
  <c r="H262" i="3"/>
  <c r="P250" i="3" s="1"/>
  <c r="H202" i="3"/>
  <c r="H187" i="3"/>
  <c r="P175" i="3" s="1"/>
  <c r="H142" i="3"/>
  <c r="P130" i="3" s="1"/>
  <c r="H127" i="3"/>
  <c r="P115" i="3" s="1"/>
  <c r="H52" i="3"/>
  <c r="O607" i="3"/>
  <c r="O592" i="3"/>
  <c r="O577" i="3"/>
  <c r="O367" i="3"/>
  <c r="P355" i="3" s="1"/>
  <c r="O292" i="3"/>
  <c r="O217" i="3"/>
  <c r="P205" i="3" s="1"/>
  <c r="O157" i="3"/>
  <c r="O67" i="3"/>
  <c r="H97" i="3"/>
  <c r="H472" i="3"/>
  <c r="H322" i="3"/>
  <c r="P310" i="3" s="1"/>
  <c r="H247" i="3"/>
  <c r="P235" i="3" s="1"/>
  <c r="O667" i="3"/>
  <c r="O652" i="3"/>
  <c r="P640" i="3" s="1"/>
  <c r="O427" i="3"/>
  <c r="O352" i="3"/>
  <c r="H667" i="3"/>
  <c r="P655" i="3" s="1"/>
  <c r="H442" i="3"/>
  <c r="P430" i="3" s="1"/>
  <c r="H427" i="3"/>
  <c r="P415" i="3" s="1"/>
  <c r="H352" i="3"/>
  <c r="P340" i="3" s="1"/>
  <c r="H157" i="3"/>
  <c r="H67" i="3"/>
  <c r="P55" i="3" s="1"/>
  <c r="O547" i="3"/>
  <c r="O532" i="3"/>
  <c r="O517" i="3"/>
  <c r="O472" i="3"/>
  <c r="O307" i="3"/>
  <c r="O232" i="3"/>
  <c r="O172" i="3"/>
  <c r="O97" i="3"/>
  <c r="H577" i="3"/>
  <c r="H682" i="3"/>
  <c r="P670" i="3" s="1"/>
  <c r="H607" i="3"/>
  <c r="P595" i="3" s="1"/>
  <c r="H517" i="3"/>
  <c r="P505" i="3" s="1"/>
  <c r="H697" i="3"/>
  <c r="P685" i="3" s="1"/>
  <c r="H622" i="3"/>
  <c r="P610" i="3" s="1"/>
  <c r="H547" i="3"/>
  <c r="H637" i="3"/>
  <c r="P625" i="3" s="1"/>
  <c r="H562" i="3"/>
  <c r="P550" i="3" s="1"/>
  <c r="O22" i="3"/>
  <c r="P10" i="3" s="1"/>
  <c r="G17" i="5" l="1"/>
  <c r="G19" i="5"/>
  <c r="G14" i="5"/>
  <c r="G43" i="5"/>
  <c r="G22" i="5"/>
  <c r="G12" i="5"/>
  <c r="G32" i="5"/>
  <c r="G34" i="5"/>
  <c r="G46" i="5"/>
  <c r="G18" i="5"/>
  <c r="G26" i="5"/>
  <c r="G39" i="5"/>
  <c r="G7" i="5"/>
  <c r="G25" i="5"/>
  <c r="G13" i="5"/>
  <c r="G31" i="5"/>
  <c r="G11" i="5"/>
  <c r="G4" i="5"/>
  <c r="G10" i="5"/>
  <c r="G37" i="5"/>
  <c r="G16" i="5"/>
  <c r="G15" i="5"/>
  <c r="G33" i="5"/>
  <c r="G41" i="5"/>
  <c r="G38" i="5"/>
  <c r="G2" i="5"/>
  <c r="G30" i="5"/>
  <c r="G28" i="5"/>
  <c r="G9" i="5"/>
  <c r="G36" i="5"/>
  <c r="G40" i="5"/>
  <c r="G24" i="5"/>
  <c r="G48" i="5"/>
  <c r="G27" i="5"/>
  <c r="G6" i="5"/>
  <c r="G45" i="5"/>
  <c r="G47" i="5"/>
  <c r="G42" i="5"/>
  <c r="G8" i="5"/>
  <c r="G44" i="5"/>
  <c r="G21" i="5"/>
  <c r="G3" i="5"/>
  <c r="G5" i="5"/>
  <c r="G23" i="5"/>
  <c r="G35" i="5"/>
  <c r="P580" i="3"/>
  <c r="P460" i="3"/>
  <c r="P145" i="3"/>
  <c r="P85" i="3"/>
  <c r="P160" i="3"/>
  <c r="P475" i="3"/>
  <c r="P565" i="3"/>
  <c r="P535" i="3"/>
  <c r="P40" i="3"/>
  <c r="P190" i="3"/>
  <c r="P295" i="3"/>
</calcChain>
</file>

<file path=xl/sharedStrings.xml><?xml version="1.0" encoding="utf-8"?>
<sst xmlns="http://schemas.openxmlformats.org/spreadsheetml/2006/main" count="2200" uniqueCount="294">
  <si>
    <t>序号</t>
  </si>
  <si>
    <t>学号</t>
  </si>
  <si>
    <t>具体内容</t>
  </si>
  <si>
    <t>分数</t>
  </si>
  <si>
    <t>总分</t>
  </si>
  <si>
    <t>证明材料</t>
  </si>
  <si>
    <t>备注</t>
  </si>
  <si>
    <t>评奖周期：2021.9.1-2022.8.31</t>
  </si>
  <si>
    <t>Diverting the focus of attention in working memory through a perceptual task；三作（一作为导师）；Journal of experimental psychology. Learning, memory, and cognition. SSCI/SCIE Q2；申请加分：13.5</t>
  </si>
  <si>
    <t>检索证明</t>
  </si>
  <si>
    <t>文章要求：非毕业生在周期内online或published，毕业生在周期内accept即可。硕博通用</t>
  </si>
  <si>
    <t>会议摘要集</t>
  </si>
  <si>
    <t>The Event Buffer: A New Storage Buffer of Working Memory；Vision Sciences Society；国际会议摘要；一作；申请加分：5</t>
  </si>
  <si>
    <t>录用截图</t>
  </si>
  <si>
    <t>漂移扩散模型在甲基苯丙胺类毒品戒除者 Stroop 测试中的应用；浙江省心理学术会议；国内会议摘要；二作（一作非导师）；申请加分：0.5</t>
  </si>
  <si>
    <t>漂移扩散模型在甲基苯丙 胺戒除者 Stroop 测试中的应用；全国心理学术会议；申请加分：0.5</t>
  </si>
  <si>
    <t>录用通知</t>
  </si>
  <si>
    <t>不在评奖周期内</t>
  </si>
  <si>
    <t>A Focus Group Study on Identity and College Adjustment of First-Generation Students in China；APA Annual Convention；国际会议摘要；一作；申请加分：5</t>
  </si>
  <si>
    <t>Altered Neural Associations with Cognitive and Emotional Performance in Cannabis Dependence；Organization for Human Brain Mapping；国际会议摘要；一作；申请加分：5</t>
  </si>
  <si>
    <t>录用通知+摘要全文</t>
  </si>
  <si>
    <t>空间导航的脑网络基础和调控机制；心理科学进展；已接收；将于2023年第2期发表</t>
  </si>
  <si>
    <t>录用通知+论文全文</t>
  </si>
  <si>
    <t>不在评奖周期内，仅发表文章可参评</t>
  </si>
  <si>
    <t>Do confidence and uncertainty differ in visual working memory? WMS；国际会议摘要；一作；申请加分：5</t>
  </si>
  <si>
    <t>摘要全文+录用通知</t>
  </si>
  <si>
    <t>Spatial processing mediates the effect of electrical stimulation over posterior parietal cortex on visual short-term memory；Cognitive Neuroscience Society；国际会议摘要；二作(一作非导师)；申请加分：1.25</t>
  </si>
  <si>
    <t>视觉工作记忆中自信程度与不确定性的分离及机制；浙江省心理学学术会议；国内会议摘要；一作；申请加分：2</t>
  </si>
  <si>
    <t>摘要全文+会议摘要集</t>
  </si>
  <si>
    <t>工作记忆对抽象表征的独立存储 ；浙江省心理学学术会议；国内会议摘要；一作；申请加分：2</t>
  </si>
  <si>
    <t>The Boolean map as the unit of visual working memory: An ERP study；WMS；国际会议摘要；一作；申请加分：5</t>
  </si>
  <si>
    <t>父母冲突与儿童问题行为:教养行为和气质的作用；浙江省心理学学术会议；国内会议摘要；一作；申请加分：2</t>
  </si>
  <si>
    <t>乳腺癌患者乐观与创伤后应激障碍的关系：疾病进展恐惧与回避应对的中介作用；一作；应用心理学；申请加分：20</t>
  </si>
  <si>
    <t>论文全文+录用证明</t>
  </si>
  <si>
    <t>公众号推文</t>
  </si>
  <si>
    <t>科研成果</t>
  </si>
  <si>
    <t>研究生英语基础技能</t>
  </si>
  <si>
    <t>公共学位课</t>
  </si>
  <si>
    <t>高级心理咨询</t>
  </si>
  <si>
    <t>专业选修课</t>
  </si>
  <si>
    <t>研究生英语能力提升</t>
  </si>
  <si>
    <t>视觉认知基础及研究进展</t>
  </si>
  <si>
    <t>高级心理学</t>
  </si>
  <si>
    <t>专业学位课</t>
  </si>
  <si>
    <t>世界经典剧作赏析</t>
  </si>
  <si>
    <t>公共素质课</t>
  </si>
  <si>
    <t>高级心理统计</t>
  </si>
  <si>
    <t>磁共振数据分析</t>
  </si>
  <si>
    <t>自然辩证法概论</t>
  </si>
  <si>
    <t>视觉注意研究进展</t>
  </si>
  <si>
    <t>现代心理学进展</t>
  </si>
  <si>
    <t>学习与记忆研究进展</t>
  </si>
  <si>
    <t>中国特色社会主义理论与实践研究</t>
  </si>
  <si>
    <t>人事测评与人力资源开发</t>
  </si>
  <si>
    <t>西方音乐艺术</t>
  </si>
  <si>
    <t>社会认知心理学</t>
  </si>
  <si>
    <t>经济心理学</t>
  </si>
  <si>
    <t>广告与营销</t>
  </si>
  <si>
    <t>高级心理咨询实践</t>
  </si>
  <si>
    <t>社会心理学理论与方法</t>
  </si>
  <si>
    <t>跨专业课</t>
  </si>
  <si>
    <t>高级认知心理学</t>
  </si>
  <si>
    <t>基于虚拟现实技术的心理学研究方法</t>
  </si>
  <si>
    <t>贝叶斯数据分析入门</t>
  </si>
  <si>
    <t>数学心理学</t>
  </si>
  <si>
    <t>大数据分析及应用</t>
  </si>
  <si>
    <t>紫金.创享（创业系列大讲堂）</t>
  </si>
  <si>
    <t>脑影像基因组学前沿</t>
  </si>
  <si>
    <t>“四史”专题</t>
  </si>
  <si>
    <t>心理咨询技巧与实践</t>
  </si>
  <si>
    <t>发展心理学研究</t>
  </si>
  <si>
    <t>心理评估与诊断</t>
  </si>
  <si>
    <t>格式塔治疗：理论与实践</t>
  </si>
  <si>
    <t>博士生学术英语写作面对面</t>
  </si>
  <si>
    <t>高级工程心理学</t>
  </si>
  <si>
    <t>研究生论文写作指导</t>
  </si>
  <si>
    <t>认知神经科学</t>
  </si>
  <si>
    <t>教育心理学研究</t>
  </si>
  <si>
    <t>心理咨询理论</t>
  </si>
  <si>
    <t>批判性思维与科学研究</t>
  </si>
  <si>
    <t>团体辅导：理论与实践</t>
  </si>
  <si>
    <t>体育、营养和健康</t>
  </si>
  <si>
    <t>高级认知工效学</t>
  </si>
  <si>
    <t>发展心理学专题</t>
  </si>
  <si>
    <t>人生美学专题研究</t>
  </si>
  <si>
    <t>压力管理能力建设</t>
  </si>
  <si>
    <t>社会保障法专题</t>
  </si>
  <si>
    <t>领导行为与领导力开发</t>
  </si>
  <si>
    <t>应用心理学专题</t>
  </si>
  <si>
    <t>消费行为研究进展</t>
  </si>
  <si>
    <t>高级心理测量</t>
  </si>
  <si>
    <t>管理心理学前沿</t>
  </si>
  <si>
    <t>高级心理统计学</t>
  </si>
  <si>
    <t>高级心理学研究方法</t>
  </si>
  <si>
    <t>社会心理学专题</t>
  </si>
  <si>
    <t>情绪与社会发展</t>
  </si>
  <si>
    <t>心理科学前沿</t>
  </si>
  <si>
    <t>人因工程设计与评价</t>
  </si>
  <si>
    <t>虚拟现实技术及应用</t>
  </si>
  <si>
    <t>用户体验理论与实践</t>
  </si>
  <si>
    <t>系统化创新方法</t>
  </si>
  <si>
    <t>决策心理专题</t>
  </si>
  <si>
    <t>逻辑与交际</t>
  </si>
  <si>
    <t>实验认知心理学动态</t>
  </si>
  <si>
    <t>创业管理</t>
  </si>
  <si>
    <t>学习成绩</t>
  </si>
  <si>
    <t>1）学位课*学分*1，非学位课*学分*0.8，然后进行加权平均。（总分=（学位课总分+非学位课总分）/（学位课学分+非学位课学分*0.8））</t>
  </si>
  <si>
    <t>2）外语免修成绩按85分计算；按学校文件规定，英语课程未取得学分前，成绩不计算</t>
  </si>
  <si>
    <t>系奖学金评审委员会将根据研究生管理信息系统导出成绩进行审核。</t>
  </si>
  <si>
    <t>根据学校规定，有课程不及格或无故缺考的同学将取消当年的评奖评优资格</t>
  </si>
  <si>
    <t>课程名称</t>
  </si>
  <si>
    <t>学分</t>
  </si>
  <si>
    <t>成绩</t>
  </si>
  <si>
    <t>学分*成绩*0.8</t>
  </si>
  <si>
    <t>映射1</t>
  </si>
  <si>
    <t>人际差序关系对智能机器道德决策期望的影响；被录用（毕业生）；二作（一作为导师）；心理科学；一级期刊；申请加分：18</t>
  </si>
  <si>
    <t>收录通知+稿件上传截图</t>
  </si>
  <si>
    <t>1，去年已参评的文章不可复评（同一申请者）
2，不符合要求的文章不计入今年评奖排名，明年可申请</t>
  </si>
  <si>
    <t>参与著作《以礼立人——家庭仪式与青少年发展》编写；申请加分：9</t>
  </si>
  <si>
    <t>著作须出版</t>
  </si>
  <si>
    <t>人际差序关系对智能机器道德决策期望的影响；被录用（毕业生）；三作（一作为导师）；心理科学；一级期刊；申请加分：4.5</t>
  </si>
  <si>
    <t>参与著作《以礼立人——家庭仪式与青少年发展》编写；申请加分：9.18</t>
  </si>
  <si>
    <t>国内专业会议摘要；第二十三届全国心理学学术会议；一作；申请加分：2</t>
  </si>
  <si>
    <t>Neural supersaturation explains attentional attenuation effects on contrast appearance；Journal of Experimental Psychology: Human Perception and Performance；一作；SSCI Q2；申请加分：60</t>
  </si>
  <si>
    <t>赠品促销对退货意向的影响；浙江省心理学会；国内会议摘要；一作；申请加分：2</t>
  </si>
  <si>
    <t>物质主义对炫耀性消费的影响；浙江省心理学会；国内会议摘要；一作；申请加分：2</t>
  </si>
  <si>
    <t>心理系博士创新论坛报告；国内会议摘要；申请加分：2</t>
  </si>
  <si>
    <t>Self-control impacts symptoms defining Internet gaming disorder through dorsal anterior cingulate-ventral striatal pathway；Addiction Biology；SCIE Q3；一作；申请加分：60</t>
  </si>
  <si>
    <t>分区以影响因子为准</t>
  </si>
  <si>
    <t>专利号：202010730751.4；第三专利人</t>
  </si>
  <si>
    <t>专利证明</t>
  </si>
  <si>
    <t>仅前两位专利人可加分</t>
  </si>
  <si>
    <t>心智游移与分类学习的关系；第二十三届全国心理学学术会议；国内会议摘要；一作；申请加分：2</t>
  </si>
  <si>
    <t>学习中的心智游移；2022.8接收；第二十四届全国心理学学术会议；一作；毕业生；申请加分：2</t>
  </si>
  <si>
    <t>重性抑郁障碍患者的风险偏好:一项元分析；浙江省心理学会；二作；国内会议摘要；申请加分：2</t>
  </si>
  <si>
    <t>报告证明</t>
  </si>
  <si>
    <t>第二作者，*0.25</t>
  </si>
  <si>
    <t>浙江大学心理系首届博士生创新论坛；国内会议摘要；申请加分：2</t>
  </si>
  <si>
    <t>Spatial processing mediates the effect of electrical stimulation over posterior parietal cortex on visual short-term memory；Cognitive Neuroscience Society；国际会议摘要；一作；申请加分：5</t>
  </si>
  <si>
    <t>The neural mechanism underlying visual working memory training and its limited transfer effect；Journal of Cognitive Neuroscience；二作（一作为导师）；SSCI Q2；2022.7发布预印本；2022.9.15publish；毕业生；申请加分：54</t>
  </si>
  <si>
    <t>接收通知+检索证明</t>
  </si>
  <si>
    <t>接收通知</t>
  </si>
  <si>
    <t>Sometimes Less is More: Switching Influence of Social Support on Posttraumatic Growth over Time after a Natural Disaster；第一作者；Journal of Youth and Adolescence；SSCI Q1；申请加分：80</t>
  </si>
  <si>
    <t>台风后儿童青少年PTSD的症状结构：一项交叉滞后网络分析；第二十三届中国心理学会；国内会议摘要；申请加分：2</t>
  </si>
  <si>
    <t>摘要全文</t>
  </si>
  <si>
    <t>参会证书</t>
  </si>
  <si>
    <t>家庭仪式与青少年发展；待出版；毕业生；13920字</t>
  </si>
  <si>
    <t>个人贡献全文</t>
  </si>
  <si>
    <t>家庭仪式与高中生孤独感的关系：生命意义感和感知父母支持的链式中介效应；浙江省神经科学协会第十届学术年会；二作；国内会议摘要；申请加分：0.5</t>
  </si>
  <si>
    <t>COVID-19 Vaccine Uptake in the Context of the First Delta Outbreak in China During the Early Summer of 2021: The Role of Geographical Distance and Vaccine Talk；Risk Management and Healthcare Policy；二作（一作非导师）；SSCI Q2；申请加分：15</t>
  </si>
  <si>
    <t>论文全文+检索证明</t>
  </si>
  <si>
    <t>长三角地区研究生创新论坛博士生学术论坛；国内会议摘要；申请加分：2</t>
  </si>
  <si>
    <t>2022年浙江大学国际暑期学校CRCEP；国内会议摘要；申请加分：2</t>
  </si>
  <si>
    <t>参会证明</t>
  </si>
  <si>
    <t>抑制气质与内化性行为问题:社交行为的调节作用；第十八届浙江省心理学学术会议；国内会议摘要；一作；申请加分：2</t>
  </si>
  <si>
    <t>家庭仪式与高中生孤独感的关系：生命意义感和感知父母支持的链式中介效应；浙江省神经科学协会第十届学术年会；一作；国内会议摘要；申请加分：2</t>
  </si>
  <si>
    <t>录用通知+会议摘要集</t>
  </si>
  <si>
    <t>家庭仪式；著作；待出版</t>
  </si>
  <si>
    <t>个体权力感对道德圈的影响研究；第二十三届全国心理学学术会议摘要；国内会议摘要；申请加分：2</t>
  </si>
  <si>
    <t>浙江新昌县城乡和城市公交驾驶员的心理健康状况；浙江省心理学会；国内会议摘要；申请加分：2</t>
  </si>
  <si>
    <t>CRCEP2022；国内会议摘要；申请加分：2</t>
  </si>
  <si>
    <t>Working Memory Symposium；国际会议摘要+口头报告；一作；申请加分：5</t>
  </si>
  <si>
    <t>录用通知+报告视频</t>
  </si>
  <si>
    <t>时间压力对风险决策的影响：认知重评的作用；第四届华人应用心理学大会；国际会议摘要；一作；申请加分：5</t>
  </si>
  <si>
    <t>基于用户焦虑情绪的多通道警告设计；中国社会心理学会；国内会议摘要；一作；申请加分：2</t>
  </si>
  <si>
    <t>家庭仪式与青少年亲社会倾向：生命意义感的中介作用；返回修改中；申请加分：18</t>
  </si>
  <si>
    <t>论文全文</t>
  </si>
  <si>
    <t>如果已经published或online，请补充证明材料</t>
  </si>
  <si>
    <t>《家庭仪式》第六章第二节：家庭仪式与友谊质量；字数14978字；申请加分：10</t>
  </si>
  <si>
    <t>未出版</t>
  </si>
  <si>
    <t>智能化时代的社会心理学教学：挑战与应对；中国社会心理学会；国内会议摘要；二作（一作为导师）；申请加分：2</t>
  </si>
  <si>
    <t>本人为二作，一作是导师，*0.9</t>
  </si>
  <si>
    <t>智能机器亲社会谎言的接受度及其作用机制；中国社会心理学会；国内会议摘要；二作（一作为导师）；申请加分：2</t>
  </si>
  <si>
    <t>自上而下的注意控制对线索记忆编码的调节作用；浙江省心理学术会议；国内会议摘要；一作；申请加分：2</t>
  </si>
  <si>
    <t>录用通知+会议手册</t>
  </si>
  <si>
    <t>Testing Memory Encoding Cost Theory: Evidence from Modulation of Expectation Violation on Spatial Cueing Effects；The Psychonomic Society's 62nd Annual Meeting；国际会议摘要；一作；申请加分：5</t>
  </si>
  <si>
    <t>More attention with less working memory: The active inhibition of attended but outdated information；Science Advances；SCIE Q1；二作（一作非导师）；申请加分：20</t>
  </si>
  <si>
    <t>Perceptual scale expansion: A natural design for improving the precision of motor control；Quarterly Journal of Experimental Psychology；SCIE Q3；共同一作；申请加分：18.75</t>
  </si>
  <si>
    <t>第二十三届全国心理学大会；一作；国内会议摘要；申请加分：2</t>
  </si>
  <si>
    <t>2022心理系博士生创新论坛；一作；国内会议摘要；申请加分：2</t>
  </si>
  <si>
    <t>A domain-general frontoparietal network interacts with domain-preferential intermediate pathways to support working memory task；Cerebral Cortex；SCIE Q2；二作（一作非导师）；申请加分：15</t>
  </si>
  <si>
    <t>Diverting the focus of attention in working memory through a perceptual task；共同一作；Journal of experimental psychology. Learning, memory, and cognition. SSCI/SCIE Q2；申请加分：57</t>
  </si>
  <si>
    <t xml:space="preserve">Involuntary and voluntary processes compete for entering focus of attention of working memory；Vision Sciences Society Annual Meeting；2021.9；国际会议摘要；申请加分：5 </t>
  </si>
  <si>
    <t>发表证明</t>
  </si>
  <si>
    <t>Retaining Gestalt integration in working memory requires domain-specific attention；Vision Sciences Society Annual Meeting；2022.6；国际会议摘要；申请加分：5</t>
  </si>
  <si>
    <t>录用证明</t>
  </si>
  <si>
    <t>Preschoolers’ ingroup bias in predicting others’ sharing: The role of contexts and theory of mind；Journal of Experimental Child Psychology；SSCI Q3；一作；申请加分：60</t>
  </si>
  <si>
    <t>The development of inequity aversion in Chinese children；Cognitive Development；SSCI Q4；三作；申请加分：7.5</t>
  </si>
  <si>
    <t>前两位为共一，第三位仍为三作，且一作非导师</t>
  </si>
  <si>
    <t>Long-term orientation and demographics predict the willingness to quarantine: A cross-national survey in the first round of COVID-19 lockdown；一作；Personality and Individual Differences；SSCI Q2；申请加分：60</t>
  </si>
  <si>
    <t>长期导向文化可预测人们的隔离意愿：基于17个亚洲、非洲、欧洲、美洲和大洋洲国家的首轮新冠疫情封城调查；心理系首届博士生创新论坛；申请加分：2</t>
  </si>
  <si>
    <t>系网证明</t>
  </si>
  <si>
    <t>Attentional templates maintained in working memory and long-term memory have the same search efficiency；Working Memory Symposium；国际会议摘要；一作；申请加分：5</t>
  </si>
  <si>
    <t>The application of complexity analysis in brain blood-oxygen signal；Brain Sciences；SCIE Q3；共同一作；申请加分：18.75</t>
  </si>
  <si>
    <t>Multivariate Classification of Brain Blood-Oxygen Signal Complexity for the Diagnosis of Children with Tourette Syndrome；Molecular Neurobiology；共同一作；SCIE Q1；申请加分：50</t>
  </si>
  <si>
    <t>A More Realistic Markov Process Model for Explaining the Disjunction Effect in One-Shot Prisoner’s Dilemma Game；Mathematics；SCIE Q1；一作；申请加分：80</t>
  </si>
  <si>
    <t>基于多元模式分类的大脑血氧信号复杂性分析在多发性抽动症儿童诊断中的应用；第二十三届全国心理学学术会议；国内会议摘要；一作；申请加分：2</t>
  </si>
  <si>
    <t>摘要全文+检索证明</t>
  </si>
  <si>
    <t>Attention to negative information and PTSSs during the COVID-19: A moderated mediational model；Current Psychology；SSCI Q3；一作；申请加分：30</t>
  </si>
  <si>
    <t>青少年创伤后应激障碍与抑郁的关系：一项交叉滞后的网络分析；第二十三届全国心理学学术会议；国内会议摘要；申请加分：2</t>
  </si>
  <si>
    <t>Perceived parental depression and PTSD among Adolescents: The Roles of insecure attachments and coping style；2022年国际心理与认知科学联合论坛暨北京大学心理与认知科学学院博士生论坛；国内会议；申请加分：2</t>
  </si>
  <si>
    <t>录用通知+参会证明</t>
  </si>
  <si>
    <t>青少年分离焦虑、反刍和创伤后应激障碍之间的纵向关联：基于随机截距交叉滞后模型的分析；心理与行为科学系首届博士生创新论坛；国内会议；申请加分：2</t>
  </si>
  <si>
    <t>青少年抑郁与自杀意念的关系：基于随机截距交叉滞后模型的分析；第十八届浙江省心理学学术会议；国内会议摘要；申请加分：2</t>
  </si>
  <si>
    <t>Dyadic associations between family resilience and well‑being in grandparents and children of Chinese left‑behind families: Mediating role of relationship quality；2021年第二十三届全国心理学大会；国内会议摘要；申请加分：2</t>
  </si>
  <si>
    <t>The effects of verbal and visuospatial working memory in children’s mathematical ability: A longitudinal study；2021年长三角地区博士生学术论坛；国内会议摘要；申请加分：2</t>
  </si>
  <si>
    <t>Prestige and Dominance: How eWOM Differs Between Consumers High in Authentic and Hubristic Pride；Frontiers in Psychology；SSCI Q1；一作；申请加分：80</t>
  </si>
  <si>
    <t>回复类型对长期信息采纳的影响——信任的中介作用；浙江省心理学术会议；国内会议摘要；一作 ；申请加分：2</t>
  </si>
  <si>
    <t>时长估计中跨通道整合策略的影响因素研究；一作；第二十三届全国心理学学术会议；国内会议摘要；申请加分：2</t>
  </si>
  <si>
    <t>个体熟悉性多模态表征神经机制；一作；第二十四届全国心理学学术会议；已录用；申请加分：2</t>
  </si>
  <si>
    <t>不在评奖周期内，未开会议请明年申请</t>
  </si>
  <si>
    <t>23届中国心理学会展贴报告；国内会议摘要；一作；申请加分：2</t>
  </si>
  <si>
    <t>Mental States: A Key Point in Scam Compliance and Warning Compliance in Real Life. International Journal of Environmental Research and Public Health；SSCI Q1；一作；申请加分：80</t>
  </si>
  <si>
    <t>What a deep song: The role of music features in perceived depth；PsyCh Journal；一作；SSCI Q3；申请加分：30</t>
  </si>
  <si>
    <t>第23届全国心理大会博士生论坛；口头报告+收录摘要；国内会议摘要；申请加分：2</t>
  </si>
  <si>
    <t>官网截图</t>
  </si>
  <si>
    <t>第23届全国心理学大会自由投稿论坛；口头报告+收录摘要；国内会议摘要；申请加分：2分</t>
  </si>
  <si>
    <t>2021 International Symposium on Design Studies and Intelligence Engineering（DSIE2021）；国际会议摘要；申请加分：5</t>
  </si>
  <si>
    <t>The effects of body scan meditation: A systematic review and meta-analysis；Applied Psychology-Health and Well Being；SSCI Q1；共同一作；申请加分：80</t>
  </si>
  <si>
    <t>共同一作</t>
  </si>
  <si>
    <t>Pacific Rim Objective Measurement Symposium (PROMS) 2021；国际会议摘要；申请加分：5</t>
  </si>
  <si>
    <t>会议论文摘要加分最多不超过10分</t>
  </si>
  <si>
    <t>正念训练对大学生学业倦怠的干预效果和作用机制；浙江省心理学学术会议；国内会议摘要；申请加分：2</t>
  </si>
  <si>
    <t>首届博士生创新论坛；国内会议摘要；申请加分：2</t>
  </si>
  <si>
    <t>Work–family conflict and posttraumatic stress symptoms among college teachers during the COVID ‐19 pandemic；PsyCh Journal (Victoria, Australia)；SSCI Q3；一作；申请加分：30</t>
  </si>
  <si>
    <t>Intergenerational effects of posttraumatic stress symptoms in family: The roles of parenting behavior, feelings of safety, and self-disclosure；Journal of Social and Personal Relationships；SSCI Q2；二作（一作为导师）；申请加分：54</t>
  </si>
  <si>
    <t>超强台风后创伤后应激症状的长期代际影响：一个多重中介效应的检验；第二十三届全国心理学学术会议；国内会议摘要；一作；申请加分：2</t>
  </si>
  <si>
    <t>Biological Movement is Stored Independently from Body Posture in Working Memory；Journal of Vision 2021；国际会议摘要；一作；申请加分：5</t>
  </si>
  <si>
    <t>驾驶风险规避行为的塑造：来自强化理论的解决思路；应用心理学；通讯作者；申请加分：20</t>
  </si>
  <si>
    <t>知觉边界促使工作记忆中独立事件形成；第十八届浙江省心理学学术会议；国内会议摘要；一作；申请加分：2</t>
  </si>
  <si>
    <t>Biological Movement is Stored Independently from Body Posture in Working Memory；中国心理学会普通心理学和实验心理学专业委员会2021年学术年会；国内会议摘要；一作；申请加分：2</t>
  </si>
  <si>
    <t>会议摘要集+录用通知</t>
  </si>
  <si>
    <t>未来导向与幸福感的非单调关系：中谷效应；第二十三届全国心理学学术会议；国内会议摘要；申请加分：2</t>
  </si>
  <si>
    <t>Focusing on the Present or Future, rather than intermediate between them, heightens Well-being；心理系首届博士生创新论坛；国内会议摘要；申请加分：2</t>
  </si>
  <si>
    <t>The more envious the consumer, the more impulsive? The moderating role of self-monitoring and product type；Asia Pacific Journal of Marketing and Logistics；一作；SSCI Q3；申请加分：30</t>
  </si>
  <si>
    <t>服务失败后，机器人拟人化对重访意愿的影响:一个被调节的链式中介；第六届营销科学与创新国际高峰论坛（MSI 2022）暨《技术预测与社会变革》（Technological Forecasting and Social Change）；国际会议摘要；一作；申请加分：5</t>
  </si>
  <si>
    <t>人类员工、类人机器人与非类人机器人:预期信任如何影响服务失 败容忍度，进而产生不同的品牌转换意愿? 浙江省学术会议；国内会议摘要；一作；申请加分：2</t>
  </si>
  <si>
    <t>The effect of signal icon and persuasion strategy on warning design in online fraud；Computers &amp; Security；一作；SCIE Q2；申请加分：80</t>
  </si>
  <si>
    <t>American Journal of Life Sciences；其他英文期刊；二作；申请加分：2.5</t>
  </si>
  <si>
    <t>全国心理学学术会议；一作；国内会议摘要；申请加分：2</t>
  </si>
  <si>
    <t>中国社会心理学会；二作；国内会议摘要；申请加分：0.5</t>
  </si>
  <si>
    <t>Event centrality and post-traumatic stress symptoms among college students during the COVID-19 pandemic: The roles of attention to negative information, catastrophizing, and rumination；European Journal of Psychotraumatology；一作；SSCI Q1；申请加分：80</t>
  </si>
  <si>
    <t>Sometimes less is more: Switching influence of social support on posttraumatic growth over time after a natural disaster；Journal of Youth and Adolescence；SSCI Q1；二作（一作非导师）；申请加分：20</t>
  </si>
  <si>
    <t>Attention to negative information and PTSSs during the COVID-19: A moderated mediational model；Current Psychology；二作；SSCI Q3；申请加分：7.5</t>
  </si>
  <si>
    <t>2022全国心理学优秀博士生论坛摘要录取；国内会议摘要；申请加分：2</t>
  </si>
  <si>
    <t>心理系博士生创新论坛；国内会议摘要；申请加分：2</t>
  </si>
  <si>
    <t>Working Memory Capacity for Gesture-Command Associations in Gestural Interaction. International Journal of Human–Computer Interaction；共同一作（非导师）；SCIE/SSCI Q1；申请加分：50</t>
  </si>
  <si>
    <t>共情准确性研究30年：回顾与展望；应用心理学；通讯作者；申请加分：20</t>
  </si>
  <si>
    <t>Personality Affects Dispositional Trust and History-Based Trust in Different Ways；International Journal of Human–Computer Interaction；二作（一作非导师）；SCIE/SSCI Q1；申请加分：20</t>
  </si>
  <si>
    <t>Retaining Quantitative-dimension Binding in Working Memory: A Passive Process；Journal of Vision；一作；国际会议摘要；申请加分：5</t>
  </si>
  <si>
    <t>2021年第20次管理工效学学术会议暨首届设计工效学学术会议；国内会议摘要；申请加分：2</t>
  </si>
  <si>
    <t>中国心理学会普通心理和实验心理专业委员会2021年学术年会；国内会议摘要；申请加分：2</t>
  </si>
  <si>
    <t>2022年第二十四届全国心理学学术会议；申请加分：2</t>
  </si>
  <si>
    <t>未开会议请明年申请</t>
  </si>
  <si>
    <t>博士生创新论坛；申请加分：2</t>
  </si>
  <si>
    <t>Mental workload recognition using ECG and machine learning in simulated flight tasks；国际会议摘要；申请加分：5</t>
  </si>
  <si>
    <t>Lane-change intention prediction using eye-tracking technology: A systematic review；一作； Applied Ergonomics；SSCI/SCIE Q2；申请加分：60</t>
  </si>
  <si>
    <t>3）课程成绩以五级制评定的，根据学校文件规定，按以下标准换算：优-90，良-80，中-70，及格-60.通过和免修按85分计算。</t>
    <phoneticPr fontId="24" type="noConversion"/>
  </si>
  <si>
    <r>
      <rPr>
        <b/>
        <sz val="11"/>
        <rFont val="SimSun"/>
        <family val="3"/>
        <charset val="134"/>
      </rPr>
      <t>学分</t>
    </r>
    <r>
      <rPr>
        <b/>
        <sz val="11"/>
        <rFont val="Times New Roman"/>
        <family val="1"/>
      </rPr>
      <t>*</t>
    </r>
    <r>
      <rPr>
        <b/>
        <sz val="11"/>
        <rFont val="SimSun"/>
        <family val="3"/>
        <charset val="134"/>
      </rPr>
      <t>成绩</t>
    </r>
    <r>
      <rPr>
        <b/>
        <sz val="11"/>
        <rFont val="Times New Roman"/>
        <family val="1"/>
      </rPr>
      <t>*1</t>
    </r>
    <phoneticPr fontId="24" type="noConversion"/>
  </si>
  <si>
    <r>
      <t>The role of working memory updating and capacity in children’s mathematical abilities: A developmental cascade model</t>
    </r>
    <r>
      <rPr>
        <sz val="11"/>
        <color theme="1"/>
        <rFont val="Times New Roman"/>
        <family val="3"/>
      </rPr>
      <t>；</t>
    </r>
    <r>
      <rPr>
        <sz val="11"/>
        <color theme="1"/>
        <rFont val="Times New Roman"/>
        <family val="1"/>
      </rPr>
      <t>2022</t>
    </r>
    <r>
      <rPr>
        <sz val="11"/>
        <color theme="1"/>
        <rFont val="Times New Roman"/>
        <family val="3"/>
      </rPr>
      <t>年心理与行为科学系首届博士生创新论坛；国内会议摘要；申请加分：</t>
    </r>
    <r>
      <rPr>
        <sz val="11"/>
        <color theme="1"/>
        <rFont val="Times New Roman"/>
        <family val="1"/>
      </rPr>
      <t>2</t>
    </r>
    <phoneticPr fontId="24" type="noConversion"/>
  </si>
  <si>
    <r>
      <t>Effects of family socioeconomic status on children’s academic achievement: The mediating and moderating roles of executive function</t>
    </r>
    <r>
      <rPr>
        <sz val="11"/>
        <color theme="1"/>
        <rFont val="SimSun"/>
        <family val="3"/>
        <charset val="134"/>
      </rPr>
      <t>；</t>
    </r>
    <r>
      <rPr>
        <sz val="11"/>
        <color theme="1"/>
        <rFont val="Times New Roman"/>
        <family val="1"/>
      </rPr>
      <t>2022</t>
    </r>
    <r>
      <rPr>
        <sz val="11"/>
        <color theme="1"/>
        <rFont val="SimSun"/>
        <family val="3"/>
        <charset val="134"/>
      </rPr>
      <t>全国心理学优秀博士生论坛</t>
    </r>
    <r>
      <rPr>
        <sz val="11"/>
        <color theme="1"/>
        <rFont val="Times New Roman"/>
        <family val="1"/>
      </rPr>
      <t>-</t>
    </r>
    <r>
      <rPr>
        <sz val="11"/>
        <color theme="1"/>
        <rFont val="SimSun"/>
        <family val="3"/>
        <charset val="134"/>
      </rPr>
      <t>新时代社会心理建设与人民心理健康；国内会议摘要；申请加分：</t>
    </r>
    <r>
      <rPr>
        <sz val="11"/>
        <color theme="1"/>
        <rFont val="Times New Roman"/>
        <family val="1"/>
      </rPr>
      <t>2</t>
    </r>
    <phoneticPr fontId="24" type="noConversion"/>
  </si>
  <si>
    <r>
      <rPr>
        <sz val="11"/>
        <color theme="1"/>
        <rFont val="SimSun"/>
        <family val="3"/>
        <charset val="134"/>
      </rPr>
      <t>视觉工作记忆的再激活：</t>
    </r>
    <r>
      <rPr>
        <sz val="11"/>
        <color theme="1"/>
        <rFont val="Times New Roman"/>
        <family val="1"/>
      </rPr>
      <t xml:space="preserve"> </t>
    </r>
    <r>
      <rPr>
        <sz val="11"/>
        <color theme="1"/>
        <rFont val="SimSun"/>
        <family val="3"/>
        <charset val="134"/>
      </rPr>
      <t>视觉脉冲刺激中位置信息的功能；第二十三届全国心理学学术会议；一作；国内会议摘要；申请加分：</t>
    </r>
    <r>
      <rPr>
        <sz val="11"/>
        <color theme="1"/>
        <rFont val="Times New Roman"/>
        <family val="1"/>
      </rPr>
      <t>2</t>
    </r>
    <phoneticPr fontId="24" type="noConversion"/>
  </si>
  <si>
    <r>
      <t>Cross-cultural Research Collaboration &amp; Exchange Program(CRCEP)</t>
    </r>
    <r>
      <rPr>
        <sz val="11"/>
        <color theme="1"/>
        <rFont val="SimSun"/>
        <family val="3"/>
        <charset val="134"/>
      </rPr>
      <t>；国内会议摘要；申请加分：</t>
    </r>
    <r>
      <rPr>
        <sz val="11"/>
        <color theme="1"/>
        <rFont val="Times New Roman"/>
        <family val="1"/>
      </rPr>
      <t>2</t>
    </r>
    <phoneticPr fontId="24" type="noConversion"/>
  </si>
  <si>
    <r>
      <t>Methodology problems of personality measurement</t>
    </r>
    <r>
      <rPr>
        <sz val="11"/>
        <color theme="1"/>
        <rFont val="SimSun"/>
        <family val="3"/>
        <charset val="134"/>
      </rPr>
      <t>；</t>
    </r>
    <r>
      <rPr>
        <sz val="11"/>
        <color theme="1"/>
        <rFont val="Times New Roman"/>
        <family val="1"/>
      </rPr>
      <t>2022</t>
    </r>
    <r>
      <rPr>
        <sz val="11"/>
        <color theme="1"/>
        <rFont val="SimSun"/>
        <family val="3"/>
        <charset val="134"/>
      </rPr>
      <t>年浙江大学国际暑期学校</t>
    </r>
    <r>
      <rPr>
        <sz val="11"/>
        <color theme="1"/>
        <rFont val="Times New Roman"/>
        <family val="1"/>
      </rPr>
      <t>CRCEP</t>
    </r>
    <r>
      <rPr>
        <sz val="11"/>
        <color theme="1"/>
        <rFont val="SimSun"/>
        <family val="3"/>
        <charset val="134"/>
      </rPr>
      <t>；国内会议摘要；申请加分：</t>
    </r>
    <r>
      <rPr>
        <sz val="11"/>
        <color theme="1"/>
        <rFont val="Times New Roman"/>
        <family val="1"/>
      </rPr>
      <t>2</t>
    </r>
    <phoneticPr fontId="24" type="noConversion"/>
  </si>
  <si>
    <r>
      <t>Cross-Cultural Research and Exchange Program（CRCEP）</t>
    </r>
    <r>
      <rPr>
        <sz val="11"/>
        <color theme="1"/>
        <rFont val="SimSun"/>
        <family val="3"/>
        <charset val="134"/>
      </rPr>
      <t>；国际会议摘要；申请加分：</t>
    </r>
    <r>
      <rPr>
        <sz val="11"/>
        <color theme="1"/>
        <rFont val="Times New Roman"/>
        <family val="1"/>
      </rPr>
      <t>5</t>
    </r>
    <phoneticPr fontId="24" type="noConversion"/>
  </si>
  <si>
    <r>
      <t>Sometimes less is more: The switching influence of social support on posttraumatic growth in family and school contexts</t>
    </r>
    <r>
      <rPr>
        <sz val="11"/>
        <color theme="1"/>
        <rFont val="SimSun"/>
        <family val="3"/>
        <charset val="134"/>
      </rPr>
      <t>；国际心理与认知科学联合论坛暨北京大学心理与认知科学学院博士生论坛；国内专业会议摘要；申请加分：</t>
    </r>
    <r>
      <rPr>
        <sz val="11"/>
        <color theme="1"/>
        <rFont val="Times New Roman"/>
        <family val="1"/>
      </rPr>
      <t>2</t>
    </r>
    <phoneticPr fontId="24" type="noConversion"/>
  </si>
  <si>
    <t>注：心理与行为科学系首届博士生创新论坛、浙江大学国际暑期学校CRCEP属于校级会议，加1分科研成果</t>
    <phoneticPr fontId="24" type="noConversion"/>
  </si>
  <si>
    <r>
      <rPr>
        <sz val="11"/>
        <color rgb="FFFF0000"/>
        <rFont val="SimSun"/>
        <family val="3"/>
        <charset val="134"/>
      </rPr>
      <t>经评定，统一加</t>
    </r>
    <r>
      <rPr>
        <sz val="11"/>
        <color rgb="FFFF0000"/>
        <rFont val="Times New Roman"/>
        <family val="1"/>
      </rPr>
      <t>1</t>
    </r>
    <r>
      <rPr>
        <sz val="11"/>
        <color rgb="FFFF0000"/>
        <rFont val="SimSun"/>
        <family val="3"/>
        <charset val="134"/>
      </rPr>
      <t>分</t>
    </r>
    <phoneticPr fontId="24" type="noConversion"/>
  </si>
  <si>
    <t>博士生创新论坛</t>
    <phoneticPr fontId="24" type="noConversion"/>
  </si>
  <si>
    <t>经评定，统一加1分</t>
    <phoneticPr fontId="24" type="noConversion"/>
  </si>
  <si>
    <r>
      <rPr>
        <sz val="11"/>
        <color theme="1"/>
        <rFont val="SimSun"/>
        <family val="3"/>
        <charset val="134"/>
      </rPr>
      <t>乳腺癌患者创伤后应激障碍与成长的共存机制研究；浙江省心理学会；国内专业会议摘要；申请加分：</t>
    </r>
    <r>
      <rPr>
        <sz val="11"/>
        <color theme="1"/>
        <rFont val="Times New Roman"/>
        <family val="1"/>
      </rPr>
      <t>2</t>
    </r>
    <phoneticPr fontId="24" type="noConversion"/>
  </si>
  <si>
    <t>公众号推文</t>
    <phoneticPr fontId="24" type="noConversion"/>
  </si>
  <si>
    <r>
      <t>2021</t>
    </r>
    <r>
      <rPr>
        <sz val="11"/>
        <color theme="1"/>
        <rFont val="SimSun"/>
        <family val="3"/>
        <charset val="134"/>
      </rPr>
      <t>第五届健康，医学与生命科学国际会议；二作；国际会议论文摘要</t>
    </r>
    <phoneticPr fontId="24" type="noConversion"/>
  </si>
  <si>
    <t>中国认知建模专业委员会年会暨阈下认知理论技术与应用学术会议；一作；国内专业会议摘要</t>
  </si>
  <si>
    <t>中国认知建模专业委员会年会暨阈下认知理论技术与应用学术会议；二作；国内专业会议摘要</t>
    <phoneticPr fontId="24" type="noConversion"/>
  </si>
  <si>
    <t>浙江省心理学会；国内会议摘要；申请加分：2</t>
    <phoneticPr fontId="24" type="noConversion"/>
  </si>
  <si>
    <t>参会证明</t>
    <phoneticPr fontId="24" type="noConversion"/>
  </si>
  <si>
    <t>CRCEP2022；校级会议摘要</t>
    <phoneticPr fontId="24" type="noConversion"/>
  </si>
  <si>
    <r>
      <rPr>
        <sz val="11"/>
        <color theme="1"/>
        <rFont val="SimSun"/>
        <family val="3"/>
        <charset val="134"/>
      </rPr>
      <t>事件缓冲区：工作记忆的新成分；浙江省心理学术会议；国内会议摘要；一作；申请加分：</t>
    </r>
    <r>
      <rPr>
        <sz val="11"/>
        <color theme="1"/>
        <rFont val="Times New Roman"/>
        <family val="1"/>
      </rPr>
      <t>2</t>
    </r>
    <phoneticPr fontId="24" type="noConversion"/>
  </si>
  <si>
    <r>
      <rPr>
        <sz val="11"/>
        <color theme="1"/>
        <rFont val="SimSun"/>
        <family val="3"/>
        <charset val="134"/>
      </rPr>
      <t>水灾后青少年的社会支持、创伤后成长和亲社会行为之间的关系</t>
    </r>
    <r>
      <rPr>
        <sz val="11"/>
        <color theme="1"/>
        <rFont val="Times New Roman"/>
        <family val="1"/>
      </rPr>
      <t>:</t>
    </r>
    <r>
      <rPr>
        <sz val="11"/>
        <color theme="1"/>
        <rFont val="SimSun"/>
        <family val="3"/>
        <charset val="134"/>
      </rPr>
      <t>公</t>
    </r>
    <r>
      <rPr>
        <sz val="11"/>
        <color theme="1"/>
        <rFont val="Times New Roman"/>
        <family val="1"/>
      </rPr>
      <t xml:space="preserve"> </t>
    </r>
    <r>
      <rPr>
        <sz val="11"/>
        <color theme="1"/>
        <rFont val="SimSun"/>
        <family val="3"/>
        <charset val="134"/>
      </rPr>
      <t>正世界信念和共情的中介作用；一作；浙江省心理学学术会议；国内会议摘要；申请加分：</t>
    </r>
    <r>
      <rPr>
        <sz val="11"/>
        <color theme="1"/>
        <rFont val="Times New Roman"/>
        <family val="1"/>
      </rPr>
      <t>2</t>
    </r>
    <phoneticPr fontId="24" type="noConversion"/>
  </si>
  <si>
    <r>
      <t>Differences in posttraumatic stress disorder networks between young adults and adolescents during the COVID-19 pandemic</t>
    </r>
    <r>
      <rPr>
        <sz val="11"/>
        <color theme="1"/>
        <rFont val="SimSun"/>
        <family val="3"/>
        <charset val="134"/>
      </rPr>
      <t>；第一作者；</t>
    </r>
    <r>
      <rPr>
        <sz val="11"/>
        <color theme="1"/>
        <rFont val="Times New Roman"/>
        <family val="1"/>
      </rPr>
      <t>Psychological Trauma: Theory, Research, Practice, and Policy</t>
    </r>
    <r>
      <rPr>
        <sz val="11"/>
        <color theme="1"/>
        <rFont val="SimSun"/>
        <family val="3"/>
        <charset val="134"/>
      </rPr>
      <t>；</t>
    </r>
    <r>
      <rPr>
        <sz val="11"/>
        <color theme="1"/>
        <rFont val="Times New Roman"/>
        <family val="1"/>
      </rPr>
      <t>SSCI Q1</t>
    </r>
    <r>
      <rPr>
        <sz val="11"/>
        <color theme="1"/>
        <rFont val="SimSun"/>
        <family val="3"/>
        <charset val="134"/>
      </rPr>
      <t>；申请加分：</t>
    </r>
    <r>
      <rPr>
        <sz val="11"/>
        <color theme="1"/>
        <rFont val="Times New Roman"/>
        <family val="1"/>
      </rPr>
      <t>80</t>
    </r>
    <phoneticPr fontId="24" type="noConversion"/>
  </si>
  <si>
    <r>
      <t>Network analysis of comorbid posttraumatic stress disorder and depression in adolescents across COVID-19 epidemic and Typhoon Lekima</t>
    </r>
    <r>
      <rPr>
        <sz val="11"/>
        <color theme="1"/>
        <rFont val="SimSun"/>
        <family val="3"/>
        <charset val="134"/>
      </rPr>
      <t>；第二作者；</t>
    </r>
    <r>
      <rPr>
        <sz val="11"/>
        <color theme="1"/>
        <rFont val="Times New Roman"/>
        <family val="1"/>
      </rPr>
      <t>Journal of Affective Disorder; SSCI Q1</t>
    </r>
    <r>
      <rPr>
        <sz val="11"/>
        <color theme="1"/>
        <rFont val="SimSun"/>
        <family val="3"/>
        <charset val="134"/>
      </rPr>
      <t>；申请加分：</t>
    </r>
    <r>
      <rPr>
        <sz val="11"/>
        <color theme="1"/>
        <rFont val="Times New Roman"/>
        <family val="1"/>
      </rPr>
      <t>20</t>
    </r>
    <phoneticPr fontId="24" type="noConversion"/>
  </si>
  <si>
    <r>
      <t>Spontaneous perspective taking of an invisible person</t>
    </r>
    <r>
      <rPr>
        <sz val="11"/>
        <color theme="1"/>
        <rFont val="SimSun"/>
        <family val="3"/>
        <charset val="134"/>
      </rPr>
      <t>；第二作者（一作为导师）；</t>
    </r>
    <r>
      <rPr>
        <sz val="11"/>
        <color theme="1"/>
        <rFont val="Times New Roman"/>
        <family val="1"/>
      </rPr>
      <t>Journal of Experimental Psychology Human Perception &amp; Performance</t>
    </r>
    <r>
      <rPr>
        <sz val="11"/>
        <color theme="1"/>
        <rFont val="SimSun"/>
        <family val="3"/>
        <charset val="134"/>
      </rPr>
      <t>；</t>
    </r>
    <r>
      <rPr>
        <sz val="11"/>
        <color theme="1"/>
        <rFont val="Times New Roman"/>
        <family val="1"/>
      </rPr>
      <t>SSCI Q2</t>
    </r>
    <r>
      <rPr>
        <sz val="11"/>
        <color theme="1"/>
        <rFont val="SimSun"/>
        <family val="3"/>
        <charset val="134"/>
      </rPr>
      <t>；申请加分：</t>
    </r>
    <r>
      <rPr>
        <sz val="11"/>
        <color theme="1"/>
        <rFont val="Times New Roman"/>
        <family val="1"/>
      </rPr>
      <t>54</t>
    </r>
    <phoneticPr fontId="24" type="noConversion"/>
  </si>
  <si>
    <t>录用通知</t>
    <phoneticPr fontId="24" type="noConversion"/>
  </si>
  <si>
    <t>自我探索与心理成长</t>
  </si>
  <si>
    <t>公共选修课</t>
    <phoneticPr fontId="24" type="noConversion"/>
  </si>
  <si>
    <r>
      <t>事件工作记忆对动态追踪的选择性破坏；2022</t>
    </r>
    <r>
      <rPr>
        <sz val="11"/>
        <color theme="1"/>
        <rFont val="SimSun"/>
        <family val="3"/>
        <charset val="134"/>
      </rPr>
      <t>年浙江省心理学年会；一作；申请加分：</t>
    </r>
    <r>
      <rPr>
        <sz val="11"/>
        <color theme="1"/>
        <rFont val="Times New Roman"/>
        <family val="1"/>
      </rPr>
      <t>2</t>
    </r>
    <phoneticPr fontId="24" type="noConversion"/>
  </si>
  <si>
    <t>会议加分最多不超过10分</t>
    <phoneticPr fontId="24" type="noConversion"/>
  </si>
  <si>
    <r>
      <t>What a deep song: The role of music features in perceived depth</t>
    </r>
    <r>
      <rPr>
        <sz val="11"/>
        <color theme="1"/>
        <rFont val="SimSun"/>
        <family val="3"/>
        <charset val="134"/>
      </rPr>
      <t>；</t>
    </r>
    <r>
      <rPr>
        <sz val="11"/>
        <color theme="1"/>
        <rFont val="Times New Roman"/>
        <family val="1"/>
      </rPr>
      <t>PsyCh Journal</t>
    </r>
    <r>
      <rPr>
        <sz val="11"/>
        <color theme="1"/>
        <rFont val="SimSun"/>
        <family val="3"/>
        <charset val="134"/>
      </rPr>
      <t>；二作；</t>
    </r>
    <r>
      <rPr>
        <sz val="11"/>
        <color theme="1"/>
        <rFont val="Times New Roman"/>
        <family val="1"/>
      </rPr>
      <t>SSCI Q3</t>
    </r>
    <r>
      <rPr>
        <sz val="11"/>
        <color theme="1"/>
        <rFont val="SimSun"/>
        <family val="3"/>
        <charset val="134"/>
      </rPr>
      <t>；申请加分：7.5</t>
    </r>
    <phoneticPr fontId="24" type="noConversion"/>
  </si>
  <si>
    <t>检索证明</t>
    <phoneticPr fontId="24" type="noConversion"/>
  </si>
  <si>
    <t>映射2</t>
    <phoneticPr fontId="24" type="noConversion"/>
  </si>
  <si>
    <t>成绩</t>
    <phoneticPr fontId="24" type="noConversion"/>
  </si>
  <si>
    <t>排名</t>
    <phoneticPr fontId="24" type="noConversion"/>
  </si>
  <si>
    <r>
      <rPr>
        <sz val="11"/>
        <color theme="1"/>
        <rFont val="SimSun"/>
        <family val="3"/>
        <charset val="134"/>
      </rPr>
      <t>成绩</t>
    </r>
    <r>
      <rPr>
        <sz val="11"/>
        <color theme="1"/>
        <rFont val="Times New Roman"/>
        <family val="1"/>
      </rPr>
      <t>=</t>
    </r>
    <r>
      <rPr>
        <sz val="11"/>
        <color theme="1"/>
        <rFont val="SimSun"/>
        <family val="3"/>
        <charset val="134"/>
      </rPr>
      <t>科研成果</t>
    </r>
    <r>
      <rPr>
        <sz val="11"/>
        <color theme="1"/>
        <rFont val="Times New Roman"/>
        <family val="1"/>
      </rPr>
      <t>*0.7+</t>
    </r>
    <r>
      <rPr>
        <sz val="11"/>
        <color theme="1"/>
        <rFont val="SimSun"/>
        <family val="3"/>
        <charset val="134"/>
      </rPr>
      <t>学习成绩</t>
    </r>
    <r>
      <rPr>
        <sz val="11"/>
        <color theme="1"/>
        <rFont val="Times New Roman"/>
        <family val="1"/>
      </rPr>
      <t>*0.3</t>
    </r>
    <r>
      <rPr>
        <sz val="11"/>
        <color theme="1"/>
        <rFont val="SimSun"/>
        <family val="3"/>
        <charset val="134"/>
      </rPr>
      <t>，用于学业优秀奖助金评定</t>
    </r>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</si>
</sst>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40">
    <font>
      <sz val="11"/>
      <color theme="1"/>
      <name val="等线"/>
      <charset val="134"/>
      <scheme val="minor"/>
    </font>
    <font>
      <sz val="11"/>
      <color theme="1"/>
      <name val="Times New Roman"/>
      <family val="1"/>
    </font>
    <font>
      <sz val="11"/>
      <color theme="1"/>
      <name val="宋体"/>
      <family val="3"/>
      <charset val="134"/>
    </font>
    <font>
      <sz val="11"/>
      <color rgb="FFFF0000"/>
      <name val="宋体"/>
      <family val="3"/>
      <charset val="134"/>
    </font>
    <font>
      <sz val="11"/>
      <name val="Times New Roman"/>
      <family val="1"/>
    </font>
    <font>
      <sz val="11"/>
      <color rgb="FFFF0000"/>
      <name val="宋体"/>
      <family val="3"/>
      <charset val="134"/>
    </font>
    <font>
      <b/>
      <sz val="12"/>
      <name val="Times New Roman"/>
      <family val="1"/>
    </font>
    <font>
      <sz val="11"/>
      <color indexed="8"/>
      <name val="宋体"/>
      <family val="3"/>
      <charset val="134"/>
    </font>
    <font>
      <sz val="11"/>
      <color theme="1"/>
      <name val="等线"/>
      <family val="3"/>
      <charset val="134"/>
      <scheme val="minor"/>
    </font>
    <font>
      <sz val="11"/>
      <color rgb="FF000000"/>
      <name val="Times New Roman"/>
      <family val="1"/>
    </font>
    <font>
      <sz val="11"/>
      <color theme="1"/>
      <name val="Times New Roman"/>
      <family val="3"/>
      <charset val="134"/>
    </font>
    <font>
      <sz val="11"/>
      <color rgb="FFFF0000"/>
      <name val="Times New Roman"/>
      <family val="1"/>
    </font>
    <font>
      <sz val="12"/>
      <color theme="1"/>
      <name val="Times New Roman"/>
      <family val="1"/>
    </font>
    <font>
      <sz val="11"/>
      <color rgb="FF222222"/>
      <name val="Times New Roman"/>
      <family val="1"/>
    </font>
    <font>
      <b/>
      <sz val="11"/>
      <name val="Times New Roman"/>
      <family val="1"/>
    </font>
    <font>
      <sz val="12"/>
      <name val="Times New Roman"/>
      <family val="1"/>
    </font>
    <font>
      <b/>
      <sz val="10.5"/>
      <color theme="1"/>
      <name val="宋体"/>
      <family val="3"/>
      <charset val="134"/>
    </font>
    <font>
      <sz val="11"/>
      <color rgb="FFFF0000"/>
      <name val="等线"/>
      <family val="3"/>
      <charset val="134"/>
      <scheme val="minor"/>
    </font>
    <font>
      <b/>
      <sz val="11"/>
      <color theme="1"/>
      <name val="Times New Roman"/>
      <family val="1"/>
    </font>
    <font>
      <sz val="11"/>
      <color rgb="FFFF0000"/>
      <name val="等线"/>
      <family val="4"/>
      <charset val="134"/>
      <scheme val="minor"/>
    </font>
    <font>
      <b/>
      <sz val="12"/>
      <color theme="1"/>
      <name val="Times New Roman"/>
      <family val="1"/>
    </font>
    <font>
      <b/>
      <sz val="12"/>
      <color theme="1"/>
      <name val="等线"/>
      <family val="4"/>
      <charset val="134"/>
      <scheme val="minor"/>
    </font>
    <font>
      <b/>
      <sz val="12"/>
      <color rgb="FFFF0000"/>
      <name val="宋体"/>
      <family val="3"/>
      <charset val="134"/>
    </font>
    <font>
      <sz val="11"/>
      <color theme="1"/>
      <name val="SimSun"/>
      <family val="3"/>
      <charset val="134"/>
    </font>
    <font>
      <sz val="9"/>
      <name val="等线"/>
      <family val="4"/>
      <charset val="134"/>
      <scheme val="minor"/>
    </font>
    <font>
      <b/>
      <sz val="16"/>
      <color indexed="10"/>
      <name val="宋体"/>
      <family val="3"/>
      <charset val="134"/>
    </font>
    <font>
      <b/>
      <sz val="11"/>
      <color rgb="FFFF0000"/>
      <name val="宋体"/>
      <family val="3"/>
      <charset val="134"/>
    </font>
    <font>
      <sz val="11"/>
      <color rgb="FFC00000"/>
      <name val="Times New Roman"/>
      <family val="1"/>
    </font>
    <font>
      <sz val="9"/>
      <color indexed="10"/>
      <name val="宋体"/>
      <family val="3"/>
      <charset val="134"/>
    </font>
    <font>
      <b/>
      <sz val="10"/>
      <color indexed="10"/>
      <name val="微软雅黑"/>
      <family val="2"/>
      <charset val="134"/>
    </font>
    <font>
      <b/>
      <sz val="11"/>
      <color rgb="FFFF0000"/>
      <name val="等线"/>
      <family val="3"/>
      <charset val="134"/>
      <scheme val="minor"/>
    </font>
    <font>
      <b/>
      <sz val="11"/>
      <color indexed="8"/>
      <name val="Times New Roman"/>
      <family val="1"/>
    </font>
    <font>
      <b/>
      <sz val="11"/>
      <color theme="1"/>
      <name val="等线"/>
      <family val="4"/>
      <charset val="134"/>
      <scheme val="minor"/>
    </font>
    <font>
      <b/>
      <sz val="11"/>
      <name val="SimSun"/>
      <family val="3"/>
      <charset val="134"/>
    </font>
    <font>
      <b/>
      <sz val="11"/>
      <name val="Times New Roman"/>
      <family val="3"/>
      <charset val="134"/>
    </font>
    <font>
      <sz val="11"/>
      <color theme="1"/>
      <name val="Times New Roman"/>
      <family val="3"/>
    </font>
    <font>
      <sz val="11"/>
      <color rgb="FFFF0000"/>
      <name val="SimSun"/>
      <family val="3"/>
      <charset val="134"/>
    </font>
    <font>
      <sz val="11"/>
      <color rgb="FFFF0000"/>
      <name val="Times New Roman"/>
      <family val="3"/>
      <charset val="134"/>
    </font>
    <font>
      <sz val="11"/>
      <color theme="1"/>
      <name val="等线"/>
      <family val="4"/>
      <charset val="134"/>
      <scheme val="minor"/>
    </font>
    <font>
      <b/>
      <sz val="11"/>
      <color theme="1"/>
      <name val="SimSun"/>
      <family val="3"/>
      <charset val="134"/>
    </font>
  </fonts>
  <fills count="4">
    <fill>
      <patternFill patternType="none"/>
    </fill>
    <fill>
      <patternFill patternType="gray125"/>
    </fill>
    <fill>
      <patternFill patternType="solid">
        <fgColor indexed="43"/>
        <bgColor indexed="64"/>
      </patternFill>
    </fill>
    <fill>
      <patternFill patternType="solid">
        <fgColor rgb="FFCCFFCC"/>
        <bgColor indexed="64"/>
      </patternFill>
    </fill>
  </fills>
  <borders count="13">
    <border>
      <left/>
      <right/>
      <top/>
      <bottom/>
      <diagonal/>
    </border>
    <border>
      <left style="thin">
        <color indexed="64"/>
      </left>
      <right style="thin">
        <color indexed="64"/>
      </right>
      <top style="thin">
        <color indexed="64"/>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thin">
        <color auto="1"/>
      </left>
      <right style="thin">
        <color auto="1"/>
      </right>
      <top style="thin">
        <color auto="1"/>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ck">
        <color auto="1"/>
      </top>
      <bottom style="thin">
        <color auto="1"/>
      </bottom>
      <diagonal/>
    </border>
    <border>
      <left style="thin">
        <color auto="1"/>
      </left>
      <right style="thin">
        <color auto="1"/>
      </right>
      <top style="thick">
        <color auto="1"/>
      </top>
      <bottom/>
      <diagonal/>
    </border>
    <border>
      <left/>
      <right/>
      <top/>
      <bottom style="thick">
        <color auto="1"/>
      </bottom>
      <diagonal/>
    </border>
    <border>
      <left style="thin">
        <color auto="1"/>
      </left>
      <right style="thin">
        <color auto="1"/>
      </right>
      <top style="thin">
        <color auto="1"/>
      </top>
      <bottom style="thick">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lignment vertical="center"/>
    </xf>
  </cellStyleXfs>
  <cellXfs count="121">
    <xf numFmtId="0" fontId="0" fillId="0" borderId="0" xfId="0"/>
    <xf numFmtId="0" fontId="5" fillId="0" borderId="0" xfId="0" applyFont="1" applyAlignment="1">
      <alignment horizontal="left" vertical="center" wrapText="1"/>
    </xf>
    <xf numFmtId="0" fontId="8" fillId="0" borderId="0" xfId="0" applyFont="1" applyAlignment="1">
      <alignment vertical="center" wrapText="1"/>
    </xf>
    <xf numFmtId="0" fontId="1" fillId="0" borderId="0" xfId="0" applyFont="1"/>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0" xfId="0" applyAlignment="1">
      <alignment horizontal="center"/>
    </xf>
    <xf numFmtId="0" fontId="10" fillId="0" borderId="1" xfId="0" applyFont="1" applyBorder="1" applyAlignment="1">
      <alignment horizontal="left" vertical="center" wrapText="1"/>
    </xf>
    <xf numFmtId="0" fontId="11" fillId="0" borderId="1" xfId="0" applyFont="1" applyBorder="1" applyAlignment="1">
      <alignment horizontal="center" vertical="center"/>
    </xf>
    <xf numFmtId="0" fontId="1" fillId="0" borderId="1" xfId="0" applyFont="1" applyBorder="1" applyAlignment="1">
      <alignment vertical="center"/>
    </xf>
    <xf numFmtId="0" fontId="10" fillId="0" borderId="0" xfId="0" applyFont="1"/>
    <xf numFmtId="0" fontId="0" fillId="0" borderId="0" xfId="0" applyAlignment="1">
      <alignment horizontal="center" vertical="center"/>
    </xf>
    <xf numFmtId="0" fontId="1" fillId="0" borderId="1" xfId="0" applyFont="1" applyBorder="1" applyAlignment="1">
      <alignment horizontal="left" vertical="center"/>
    </xf>
    <xf numFmtId="0" fontId="4" fillId="0" borderId="1" xfId="0" applyFont="1" applyBorder="1" applyAlignment="1">
      <alignment horizontal="center" vertical="center"/>
    </xf>
    <xf numFmtId="0" fontId="3" fillId="0" borderId="0" xfId="0" applyFont="1" applyAlignment="1">
      <alignment horizontal="left" vertical="center"/>
    </xf>
    <xf numFmtId="0" fontId="11" fillId="0" borderId="1" xfId="0" applyFont="1" applyBorder="1" applyAlignment="1">
      <alignment horizontal="center" vertical="center" wrapText="1"/>
    </xf>
    <xf numFmtId="0" fontId="16" fillId="0" borderId="0" xfId="0" applyFont="1"/>
    <xf numFmtId="0" fontId="1" fillId="0" borderId="0" xfId="0" applyFont="1" applyAlignment="1">
      <alignment horizontal="left" vertical="center"/>
    </xf>
    <xf numFmtId="0" fontId="4" fillId="0" borderId="0" xfId="0" applyFont="1" applyAlignment="1">
      <alignment vertical="center"/>
    </xf>
    <xf numFmtId="0" fontId="9" fillId="0" borderId="1" xfId="0" applyFont="1" applyBorder="1" applyAlignment="1">
      <alignment horizontal="left" vertical="center" wrapText="1"/>
    </xf>
    <xf numFmtId="0" fontId="12" fillId="0" borderId="1" xfId="0" applyFont="1" applyBorder="1" applyAlignment="1">
      <alignment vertical="center" wrapText="1"/>
    </xf>
    <xf numFmtId="0" fontId="11" fillId="0" borderId="1" xfId="0" applyFont="1" applyBorder="1" applyAlignment="1">
      <alignment horizontal="left" vertical="center" wrapText="1"/>
    </xf>
    <xf numFmtId="0" fontId="19" fillId="0" borderId="0" xfId="0" applyFont="1"/>
    <xf numFmtId="0" fontId="12" fillId="0" borderId="0" xfId="0" applyFont="1" applyAlignment="1">
      <alignment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0" xfId="0" applyFont="1"/>
    <xf numFmtId="0" fontId="22" fillId="0" borderId="0" xfId="0" applyFont="1"/>
    <xf numFmtId="0" fontId="11" fillId="0" borderId="1" xfId="0" applyFont="1" applyBorder="1" applyAlignment="1">
      <alignment horizontal="left" vertical="center"/>
    </xf>
    <xf numFmtId="0" fontId="13" fillId="0" borderId="1" xfId="0" applyFont="1" applyBorder="1" applyAlignment="1">
      <alignment horizontal="left" vertical="center" wrapText="1"/>
    </xf>
    <xf numFmtId="0" fontId="11" fillId="0" borderId="0" xfId="0" applyFont="1" applyAlignment="1">
      <alignment horizontal="left" vertical="center"/>
    </xf>
    <xf numFmtId="0" fontId="15" fillId="0" borderId="1" xfId="0" applyFont="1" applyBorder="1" applyAlignment="1">
      <alignment vertical="center" wrapText="1"/>
    </xf>
    <xf numFmtId="0" fontId="12" fillId="0" borderId="1" xfId="0" applyFont="1" applyBorder="1" applyAlignment="1">
      <alignment vertical="center"/>
    </xf>
    <xf numFmtId="0" fontId="20" fillId="0" borderId="0" xfId="0" applyFont="1" applyAlignment="1">
      <alignment vertical="center" wrapText="1"/>
    </xf>
    <xf numFmtId="0" fontId="8" fillId="0" borderId="0" xfId="0" applyFont="1" applyAlignment="1">
      <alignment horizontal="left" vertical="center" wrapText="1"/>
    </xf>
    <xf numFmtId="0" fontId="17" fillId="0" borderId="0" xfId="0" applyFont="1" applyAlignment="1">
      <alignment horizontal="left" vertical="center" wrapText="1"/>
    </xf>
    <xf numFmtId="0" fontId="25" fillId="0" borderId="0" xfId="1" applyFont="1" applyAlignment="1">
      <alignment horizontal="left" vertical="center"/>
    </xf>
    <xf numFmtId="0" fontId="7" fillId="0" borderId="0" xfId="1" applyAlignment="1"/>
    <xf numFmtId="0" fontId="7" fillId="0" borderId="0" xfId="1" applyAlignment="1">
      <alignment horizontal="center"/>
    </xf>
    <xf numFmtId="0" fontId="7" fillId="0" borderId="0" xfId="1" applyAlignment="1">
      <alignment horizontal="center" vertical="center"/>
    </xf>
    <xf numFmtId="0" fontId="26" fillId="0" borderId="0" xfId="1" applyFont="1" applyAlignment="1"/>
    <xf numFmtId="0" fontId="27" fillId="0" borderId="5" xfId="1" applyFont="1" applyBorder="1" applyAlignment="1">
      <alignment horizontal="left" wrapText="1"/>
    </xf>
    <xf numFmtId="0" fontId="27" fillId="0" borderId="5" xfId="1" applyFont="1" applyBorder="1" applyAlignment="1">
      <alignment horizontal="center" wrapText="1"/>
    </xf>
    <xf numFmtId="0" fontId="28" fillId="0" borderId="0" xfId="1" applyFont="1" applyAlignment="1">
      <alignment horizontal="left" vertical="center"/>
    </xf>
    <xf numFmtId="2" fontId="8" fillId="0" borderId="0" xfId="0" applyNumberFormat="1" applyFont="1"/>
    <xf numFmtId="0" fontId="28" fillId="0" borderId="0" xfId="1" applyFont="1" applyAlignment="1">
      <alignment horizontal="center" vertical="center"/>
    </xf>
    <xf numFmtId="0" fontId="29" fillId="0" borderId="0" xfId="1" applyFont="1" applyAlignment="1">
      <alignment horizontal="left"/>
    </xf>
    <xf numFmtId="0" fontId="30" fillId="0" borderId="0" xfId="0" applyFont="1"/>
    <xf numFmtId="0" fontId="14" fillId="0" borderId="8" xfId="1" applyFont="1" applyBorder="1" applyAlignment="1">
      <alignment horizontal="left" vertical="center" wrapText="1"/>
    </xf>
    <xf numFmtId="0" fontId="14" fillId="0" borderId="8" xfId="1" applyFont="1" applyBorder="1" applyAlignment="1">
      <alignment vertical="center" wrapText="1"/>
    </xf>
    <xf numFmtId="0" fontId="14" fillId="0" borderId="9" xfId="1" applyFont="1" applyBorder="1" applyAlignment="1">
      <alignment wrapText="1"/>
    </xf>
    <xf numFmtId="0" fontId="14" fillId="0" borderId="9" xfId="1" applyFont="1" applyBorder="1" applyAlignment="1">
      <alignment horizontal="center" wrapText="1"/>
    </xf>
    <xf numFmtId="0" fontId="14" fillId="0" borderId="9" xfId="1" applyFont="1" applyBorder="1" applyAlignment="1">
      <alignment horizontal="left" wrapText="1"/>
    </xf>
    <xf numFmtId="0" fontId="31" fillId="0" borderId="9" xfId="1" applyFont="1" applyBorder="1" applyAlignment="1">
      <alignment horizontal="left" wrapText="1"/>
    </xf>
    <xf numFmtId="0" fontId="4" fillId="0" borderId="10" xfId="0" applyFont="1" applyBorder="1" applyAlignment="1">
      <alignment wrapText="1"/>
    </xf>
    <xf numFmtId="0" fontId="4" fillId="0" borderId="11" xfId="1" applyFont="1" applyBorder="1" applyAlignment="1">
      <alignment horizontal="left" vertical="center" wrapText="1"/>
    </xf>
    <xf numFmtId="0" fontId="4" fillId="0" borderId="11" xfId="1" applyFont="1" applyBorder="1" applyAlignment="1">
      <alignment wrapText="1"/>
    </xf>
    <xf numFmtId="1" fontId="4" fillId="0" borderId="11" xfId="1" applyNumberFormat="1" applyFont="1" applyBorder="1" applyAlignment="1">
      <alignment horizontal="center" wrapText="1"/>
    </xf>
    <xf numFmtId="1" fontId="4" fillId="0" borderId="11" xfId="1" applyNumberFormat="1" applyFont="1" applyBorder="1" applyAlignment="1">
      <alignment horizontal="center" vertical="center" wrapText="1"/>
    </xf>
    <xf numFmtId="0" fontId="1" fillId="2" borderId="11" xfId="1" applyFont="1" applyFill="1" applyBorder="1" applyAlignment="1">
      <alignment horizontal="center" wrapText="1"/>
    </xf>
    <xf numFmtId="0" fontId="4" fillId="0" borderId="10" xfId="1" applyFont="1" applyBorder="1" applyAlignment="1">
      <alignment horizontal="left" wrapText="1"/>
    </xf>
    <xf numFmtId="0" fontId="4" fillId="0" borderId="11" xfId="1" applyFont="1" applyBorder="1" applyAlignment="1">
      <alignment horizontal="left" wrapText="1"/>
    </xf>
    <xf numFmtId="0" fontId="4" fillId="2" borderId="5" xfId="1" applyFont="1" applyFill="1" applyBorder="1" applyAlignment="1">
      <alignment horizontal="center" wrapText="1"/>
    </xf>
    <xf numFmtId="0" fontId="4" fillId="3" borderId="5" xfId="1" applyFont="1" applyFill="1" applyBorder="1" applyAlignment="1">
      <alignment horizontal="center" wrapText="1"/>
    </xf>
    <xf numFmtId="0" fontId="18" fillId="0" borderId="0" xfId="0" applyFont="1" applyAlignment="1">
      <alignment horizontal="center"/>
    </xf>
    <xf numFmtId="0" fontId="32" fillId="0" borderId="0" xfId="0" applyFont="1" applyAlignment="1">
      <alignment horizontal="center"/>
    </xf>
    <xf numFmtId="0" fontId="18" fillId="0" borderId="12" xfId="0" applyFont="1" applyBorder="1" applyAlignment="1">
      <alignment horizontal="center"/>
    </xf>
    <xf numFmtId="0" fontId="34" fillId="0" borderId="9" xfId="1" applyFont="1" applyBorder="1" applyAlignment="1">
      <alignment horizontal="center" wrapText="1"/>
    </xf>
    <xf numFmtId="49" fontId="34" fillId="0" borderId="9" xfId="1" quotePrefix="1" applyNumberFormat="1" applyFont="1" applyBorder="1" applyAlignment="1">
      <alignment horizontal="center" wrapText="1"/>
    </xf>
    <xf numFmtId="0" fontId="11" fillId="0" borderId="12" xfId="0" applyFont="1" applyBorder="1" applyAlignment="1">
      <alignment horizontal="center" vertical="center"/>
    </xf>
    <xf numFmtId="0" fontId="11" fillId="0" borderId="12" xfId="0" applyFont="1" applyBorder="1" applyAlignment="1">
      <alignment horizontal="left" vertical="center"/>
    </xf>
    <xf numFmtId="0" fontId="1" fillId="0" borderId="12" xfId="0" applyFont="1" applyBorder="1" applyAlignment="1">
      <alignment horizontal="center" vertical="center"/>
    </xf>
    <xf numFmtId="0" fontId="2" fillId="0" borderId="0" xfId="0" applyFont="1"/>
    <xf numFmtId="0" fontId="1" fillId="0" borderId="12" xfId="0" applyFont="1" applyBorder="1" applyAlignment="1">
      <alignment horizontal="center" vertical="center" wrapText="1"/>
    </xf>
    <xf numFmtId="0" fontId="1" fillId="0" borderId="12" xfId="0" applyFont="1" applyBorder="1" applyAlignment="1">
      <alignment horizontal="left" vertical="center" wrapText="1"/>
    </xf>
    <xf numFmtId="0" fontId="11" fillId="0" borderId="12" xfId="0" applyFont="1" applyBorder="1" applyAlignment="1">
      <alignment horizontal="left" vertical="center" wrapText="1"/>
    </xf>
    <xf numFmtId="176" fontId="18" fillId="0" borderId="12" xfId="0" applyNumberFormat="1" applyFont="1" applyBorder="1" applyAlignment="1">
      <alignment horizontal="center"/>
    </xf>
    <xf numFmtId="176" fontId="1" fillId="0" borderId="0" xfId="0" applyNumberFormat="1" applyFont="1"/>
    <xf numFmtId="0" fontId="23" fillId="0" borderId="12" xfId="0" applyFont="1" applyBorder="1" applyAlignment="1">
      <alignment horizontal="left" vertical="center" wrapText="1"/>
    </xf>
    <xf numFmtId="0" fontId="36" fillId="0" borderId="1" xfId="0" applyFont="1" applyBorder="1" applyAlignment="1">
      <alignment horizontal="left" vertical="center" wrapText="1"/>
    </xf>
    <xf numFmtId="0" fontId="37" fillId="0" borderId="1" xfId="0" applyFont="1" applyBorder="1" applyAlignment="1">
      <alignment horizontal="left" vertical="center" wrapText="1"/>
    </xf>
    <xf numFmtId="2" fontId="1" fillId="0" borderId="0" xfId="0" applyNumberFormat="1" applyFont="1"/>
    <xf numFmtId="0" fontId="9" fillId="0" borderId="12" xfId="0" applyFont="1" applyBorder="1" applyAlignment="1">
      <alignment horizontal="left" vertical="center" wrapText="1"/>
    </xf>
    <xf numFmtId="0" fontId="38" fillId="0" borderId="0" xfId="0" applyFont="1"/>
    <xf numFmtId="0" fontId="1" fillId="0" borderId="12" xfId="0" applyFont="1" applyBorder="1" applyAlignment="1">
      <alignment horizontal="center"/>
    </xf>
    <xf numFmtId="2" fontId="1" fillId="0" borderId="12" xfId="0" applyNumberFormat="1" applyFont="1" applyBorder="1" applyAlignment="1">
      <alignment horizontal="center"/>
    </xf>
    <xf numFmtId="176" fontId="1" fillId="0" borderId="12" xfId="0" applyNumberFormat="1" applyFont="1" applyBorder="1" applyAlignment="1">
      <alignment horizontal="center"/>
    </xf>
    <xf numFmtId="0" fontId="1" fillId="0" borderId="1" xfId="0" applyFont="1" applyBorder="1" applyAlignment="1">
      <alignment horizontal="center" vertical="center" wrapText="1"/>
    </xf>
    <xf numFmtId="0" fontId="0" fillId="0" borderId="3" xfId="0" applyBorder="1"/>
    <xf numFmtId="0" fontId="0" fillId="0" borderId="4" xfId="0"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2" fontId="31" fillId="0" borderId="2" xfId="0" applyNumberFormat="1" applyFont="1" applyBorder="1" applyAlignment="1">
      <alignment horizontal="left" vertical="center" wrapText="1"/>
    </xf>
    <xf numFmtId="2" fontId="31" fillId="0" borderId="6" xfId="0" applyNumberFormat="1" applyFont="1" applyBorder="1" applyAlignment="1">
      <alignment horizontal="left" vertical="center" wrapText="1"/>
    </xf>
    <xf numFmtId="2" fontId="31" fillId="0" borderId="7" xfId="0" applyNumberFormat="1" applyFont="1" applyBorder="1" applyAlignment="1">
      <alignment horizontal="left" vertical="center" wrapText="1"/>
    </xf>
    <xf numFmtId="0" fontId="28" fillId="0" borderId="0" xfId="1" applyFont="1" applyAlignment="1">
      <alignment horizontal="left" vertical="center"/>
    </xf>
    <xf numFmtId="0" fontId="0" fillId="0" borderId="0" xfId="0"/>
    <xf numFmtId="0" fontId="0" fillId="0" borderId="0" xfId="0" applyAlignment="1">
      <alignment horizontal="center"/>
    </xf>
    <xf numFmtId="0" fontId="0" fillId="0" borderId="0" xfId="0" applyAlignment="1">
      <alignment horizontal="center" vertical="center"/>
    </xf>
    <xf numFmtId="0" fontId="4"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wrapText="1"/>
    </xf>
    <xf numFmtId="0" fontId="1" fillId="0" borderId="5" xfId="0" applyFont="1" applyBorder="1" applyAlignment="1">
      <alignment horizontal="center" vertical="center" wrapText="1"/>
    </xf>
    <xf numFmtId="0" fontId="0" fillId="0" borderId="7" xfId="0" applyBorder="1"/>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0" fillId="0" borderId="6" xfId="0" applyBorder="1"/>
    <xf numFmtId="0" fontId="39" fillId="0" borderId="12" xfId="0" applyFont="1" applyBorder="1" applyAlignment="1">
      <alignment horizontal="center"/>
    </xf>
    <xf numFmtId="176" fontId="39" fillId="0" borderId="12" xfId="0" applyNumberFormat="1" applyFont="1" applyBorder="1" applyAlignment="1">
      <alignment horizontal="center"/>
    </xf>
  </cellXfs>
  <cellStyles count="2">
    <cellStyle name="常规" xfId="0" builtinId="0"/>
    <cellStyle name="常规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
  <sheetViews>
    <sheetView zoomScale="150" zoomScaleNormal="115" workbookViewId="0">
      <selection activeCell="C17" sqref="C17"/>
    </sheetView>
  </sheetViews>
  <sheetFormatPr baseColWidth="10" defaultColWidth="8.83203125" defaultRowHeight="15"/>
  <cols>
    <col min="1" max="1" width="9.1640625" bestFit="1" customWidth="1"/>
    <col min="2" max="2" width="10" bestFit="1" customWidth="1"/>
    <col min="3" max="3" width="86" style="8" bestFit="1" customWidth="1"/>
    <col min="4" max="5" width="5.5" bestFit="1" customWidth="1"/>
    <col min="6" max="6" width="20.33203125" style="8" bestFit="1" customWidth="1"/>
    <col min="7" max="7" width="17.33203125" bestFit="1" customWidth="1"/>
  </cols>
  <sheetData>
    <row r="1" spans="1:9" s="34" customFormat="1" ht="17" customHeight="1">
      <c r="A1" s="33" t="s">
        <v>0</v>
      </c>
      <c r="B1" s="31" t="s">
        <v>1</v>
      </c>
      <c r="C1" s="32" t="s">
        <v>2</v>
      </c>
      <c r="D1" s="31" t="s">
        <v>3</v>
      </c>
      <c r="E1" s="31" t="s">
        <v>4</v>
      </c>
      <c r="F1" s="32" t="s">
        <v>5</v>
      </c>
      <c r="G1" s="31" t="s">
        <v>6</v>
      </c>
      <c r="I1" s="35" t="s">
        <v>7</v>
      </c>
    </row>
    <row r="2" spans="1:9" ht="30" customHeight="1">
      <c r="A2" s="98">
        <v>1</v>
      </c>
      <c r="B2" s="95">
        <v>22139045</v>
      </c>
      <c r="C2" s="12" t="s">
        <v>8</v>
      </c>
      <c r="D2" s="11">
        <v>13.5</v>
      </c>
      <c r="E2" s="95">
        <v>20.5</v>
      </c>
      <c r="F2" s="19" t="s">
        <v>9</v>
      </c>
      <c r="G2" s="28"/>
      <c r="I2" s="21" t="s">
        <v>10</v>
      </c>
    </row>
    <row r="3" spans="1:9">
      <c r="A3" s="96"/>
      <c r="B3" s="96"/>
      <c r="C3" s="14" t="s">
        <v>278</v>
      </c>
      <c r="D3" s="11">
        <v>2</v>
      </c>
      <c r="E3" s="96"/>
      <c r="F3" s="19" t="s">
        <v>11</v>
      </c>
      <c r="G3" s="28"/>
      <c r="I3" s="21"/>
    </row>
    <row r="4" spans="1:9" ht="30" customHeight="1">
      <c r="A4" s="97"/>
      <c r="B4" s="97"/>
      <c r="C4" s="12" t="s">
        <v>12</v>
      </c>
      <c r="D4" s="11">
        <v>5</v>
      </c>
      <c r="E4" s="97"/>
      <c r="F4" s="19" t="s">
        <v>13</v>
      </c>
      <c r="G4" s="28"/>
      <c r="I4" s="21"/>
    </row>
    <row r="5" spans="1:9" ht="30" customHeight="1">
      <c r="A5" s="98">
        <v>2</v>
      </c>
      <c r="B5" s="95">
        <v>22139036</v>
      </c>
      <c r="C5" s="12" t="s">
        <v>14</v>
      </c>
      <c r="D5" s="11">
        <v>0.5</v>
      </c>
      <c r="E5" s="95">
        <v>0.5</v>
      </c>
      <c r="F5" s="19" t="s">
        <v>11</v>
      </c>
      <c r="G5" s="28"/>
    </row>
    <row r="6" spans="1:9">
      <c r="A6" s="97"/>
      <c r="B6" s="97"/>
      <c r="C6" s="12" t="s">
        <v>15</v>
      </c>
      <c r="D6" s="22">
        <v>0</v>
      </c>
      <c r="E6" s="97"/>
      <c r="F6" s="19" t="s">
        <v>16</v>
      </c>
      <c r="G6" s="28" t="s">
        <v>17</v>
      </c>
    </row>
    <row r="7" spans="1:9" ht="30" customHeight="1">
      <c r="A7" s="10">
        <v>3</v>
      </c>
      <c r="B7" s="11">
        <v>22139037</v>
      </c>
      <c r="C7" s="12" t="s">
        <v>18</v>
      </c>
      <c r="D7" s="11">
        <v>5</v>
      </c>
      <c r="E7" s="11">
        <v>5</v>
      </c>
      <c r="F7" s="19" t="s">
        <v>16</v>
      </c>
      <c r="G7" s="28"/>
    </row>
    <row r="8" spans="1:9" ht="30" customHeight="1">
      <c r="A8" s="10">
        <v>4</v>
      </c>
      <c r="B8" s="11">
        <v>22139019</v>
      </c>
      <c r="C8" s="26" t="s">
        <v>19</v>
      </c>
      <c r="D8" s="11">
        <v>5</v>
      </c>
      <c r="E8" s="11">
        <v>5</v>
      </c>
      <c r="F8" s="19" t="s">
        <v>20</v>
      </c>
      <c r="G8" s="28"/>
    </row>
    <row r="9" spans="1:9" ht="30" customHeight="1">
      <c r="A9" s="10">
        <v>5</v>
      </c>
      <c r="B9" s="11">
        <v>22139005</v>
      </c>
      <c r="C9" s="12" t="s">
        <v>21</v>
      </c>
      <c r="D9" s="22">
        <v>0</v>
      </c>
      <c r="E9" s="11">
        <v>0</v>
      </c>
      <c r="F9" s="19" t="s">
        <v>22</v>
      </c>
      <c r="G9" s="28" t="s">
        <v>23</v>
      </c>
    </row>
    <row r="10" spans="1:9" ht="30" customHeight="1">
      <c r="A10" s="98">
        <v>6</v>
      </c>
      <c r="B10" s="98">
        <v>22139041</v>
      </c>
      <c r="C10" s="12" t="s">
        <v>24</v>
      </c>
      <c r="D10" s="11">
        <v>5</v>
      </c>
      <c r="E10" s="95">
        <v>8.25</v>
      </c>
      <c r="F10" s="19" t="s">
        <v>25</v>
      </c>
      <c r="G10" s="28"/>
    </row>
    <row r="11" spans="1:9" ht="30" customHeight="1">
      <c r="A11" s="96"/>
      <c r="B11" s="96"/>
      <c r="C11" s="12" t="s">
        <v>26</v>
      </c>
      <c r="D11" s="11">
        <v>1.25</v>
      </c>
      <c r="E11" s="96"/>
      <c r="F11" s="19" t="s">
        <v>25</v>
      </c>
      <c r="G11" s="28"/>
    </row>
    <row r="12" spans="1:9" ht="30" customHeight="1">
      <c r="A12" s="97"/>
      <c r="B12" s="97"/>
      <c r="C12" s="12" t="s">
        <v>27</v>
      </c>
      <c r="D12" s="11">
        <v>2</v>
      </c>
      <c r="E12" s="97"/>
      <c r="F12" s="19" t="s">
        <v>28</v>
      </c>
      <c r="G12" s="28"/>
    </row>
    <row r="13" spans="1:9">
      <c r="A13" s="10">
        <v>7</v>
      </c>
      <c r="B13" s="10">
        <v>22139021</v>
      </c>
      <c r="C13" s="12" t="s">
        <v>29</v>
      </c>
      <c r="D13" s="11">
        <v>2</v>
      </c>
      <c r="E13" s="11">
        <v>2</v>
      </c>
      <c r="F13" s="19" t="s">
        <v>28</v>
      </c>
      <c r="G13" s="28"/>
    </row>
    <row r="14" spans="1:9" ht="30" customHeight="1">
      <c r="A14" s="10">
        <v>8</v>
      </c>
      <c r="B14" s="10">
        <v>22139025</v>
      </c>
      <c r="C14" s="26" t="s">
        <v>30</v>
      </c>
      <c r="D14" s="11">
        <v>5</v>
      </c>
      <c r="E14" s="11">
        <v>5</v>
      </c>
      <c r="F14" s="19" t="s">
        <v>16</v>
      </c>
      <c r="G14" s="28"/>
    </row>
    <row r="15" spans="1:9" ht="30" customHeight="1">
      <c r="A15" s="10">
        <v>9</v>
      </c>
      <c r="B15" s="10">
        <v>22139042</v>
      </c>
      <c r="C15" s="12" t="s">
        <v>31</v>
      </c>
      <c r="D15" s="11">
        <v>2</v>
      </c>
      <c r="E15" s="11">
        <v>2</v>
      </c>
      <c r="F15" s="19" t="s">
        <v>11</v>
      </c>
      <c r="G15" s="28"/>
    </row>
    <row r="16" spans="1:9" ht="30" customHeight="1">
      <c r="A16" s="98">
        <v>10</v>
      </c>
      <c r="B16" s="98">
        <v>22139002</v>
      </c>
      <c r="C16" s="14" t="s">
        <v>32</v>
      </c>
      <c r="D16" s="11">
        <v>20</v>
      </c>
      <c r="E16" s="95">
        <v>22</v>
      </c>
      <c r="F16" s="16" t="s">
        <v>33</v>
      </c>
      <c r="G16" s="28"/>
    </row>
    <row r="17" spans="1:7" ht="30" customHeight="1">
      <c r="A17" s="97"/>
      <c r="B17" s="97"/>
      <c r="C17" s="14" t="s">
        <v>279</v>
      </c>
      <c r="D17" s="11">
        <v>2</v>
      </c>
      <c r="E17" s="97"/>
      <c r="F17" s="19" t="s">
        <v>11</v>
      </c>
      <c r="G17" s="28"/>
    </row>
    <row r="18" spans="1:7">
      <c r="B18" s="23"/>
      <c r="G18" s="29"/>
    </row>
    <row r="19" spans="1:7">
      <c r="A19" s="80" t="s">
        <v>266</v>
      </c>
      <c r="B19" s="23"/>
    </row>
  </sheetData>
  <mergeCells count="12">
    <mergeCell ref="A5:A6"/>
    <mergeCell ref="B5:B6"/>
    <mergeCell ref="E5:E6"/>
    <mergeCell ref="E2:E4"/>
    <mergeCell ref="A2:A4"/>
    <mergeCell ref="B2:B4"/>
    <mergeCell ref="E10:E12"/>
    <mergeCell ref="B10:B12"/>
    <mergeCell ref="A10:A12"/>
    <mergeCell ref="B16:B17"/>
    <mergeCell ref="E16:E17"/>
    <mergeCell ref="A16:A17"/>
  </mergeCells>
  <phoneticPr fontId="2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13"/>
  <sheetViews>
    <sheetView topLeftCell="A438" zoomScale="88" workbookViewId="0">
      <selection activeCell="P460" sqref="P460:P472"/>
    </sheetView>
  </sheetViews>
  <sheetFormatPr baseColWidth="10" defaultRowHeight="15"/>
  <cols>
    <col min="1" max="1" width="5.5" customWidth="1"/>
    <col min="2" max="2" width="10" bestFit="1" customWidth="1"/>
    <col min="4" max="4" width="31.5" bestFit="1" customWidth="1"/>
    <col min="5" max="6" width="5.6640625" bestFit="1" customWidth="1"/>
    <col min="7" max="7" width="11.1640625" bestFit="1" customWidth="1"/>
    <col min="8" max="8" width="12.1640625" bestFit="1" customWidth="1"/>
    <col min="11" max="11" width="33.5" bestFit="1" customWidth="1"/>
    <col min="12" max="13" width="5.6640625" bestFit="1" customWidth="1"/>
    <col min="14" max="14" width="11.1640625" bestFit="1" customWidth="1"/>
    <col min="15" max="15" width="15.83203125" bestFit="1" customWidth="1"/>
    <col min="16" max="16" width="6.5" bestFit="1" customWidth="1"/>
  </cols>
  <sheetData>
    <row r="1" spans="1:16" ht="20.25" customHeight="1">
      <c r="A1" s="44" t="s">
        <v>105</v>
      </c>
      <c r="B1" s="45"/>
      <c r="C1" s="46"/>
      <c r="D1" s="46"/>
      <c r="E1" s="47"/>
      <c r="F1" s="46"/>
      <c r="G1" s="45"/>
      <c r="H1" s="45"/>
      <c r="I1" s="48"/>
      <c r="J1" s="46"/>
      <c r="K1" s="46"/>
      <c r="L1" s="47"/>
      <c r="M1" s="46"/>
      <c r="N1" s="45"/>
      <c r="O1" s="49"/>
      <c r="P1" s="50"/>
    </row>
    <row r="2" spans="1:16" ht="14.5" customHeight="1">
      <c r="A2" s="45"/>
      <c r="B2" s="45"/>
      <c r="C2" s="46"/>
      <c r="D2" s="46"/>
      <c r="E2" s="47"/>
      <c r="F2" s="46"/>
      <c r="G2" s="45"/>
      <c r="H2" s="45"/>
      <c r="I2" s="45"/>
      <c r="J2" s="46"/>
      <c r="K2" s="46"/>
      <c r="L2" s="47"/>
      <c r="M2" s="46"/>
      <c r="N2" s="45"/>
    </row>
    <row r="3" spans="1:16">
      <c r="A3" s="104" t="s">
        <v>106</v>
      </c>
      <c r="B3" s="105"/>
      <c r="C3" s="106"/>
      <c r="D3" s="106"/>
      <c r="E3" s="107"/>
      <c r="F3" s="106"/>
      <c r="G3" s="105"/>
      <c r="H3" s="105"/>
      <c r="I3" s="105"/>
      <c r="J3" s="106"/>
      <c r="K3" s="106"/>
      <c r="L3" s="107"/>
      <c r="M3" s="106"/>
      <c r="N3" s="105"/>
    </row>
    <row r="4" spans="1:16" ht="14.5" customHeight="1">
      <c r="A4" s="51" t="s">
        <v>107</v>
      </c>
      <c r="B4" s="45"/>
      <c r="C4" s="46"/>
      <c r="D4" s="46"/>
      <c r="E4" s="47"/>
      <c r="F4" s="46"/>
      <c r="G4" s="45"/>
      <c r="H4" s="45"/>
      <c r="I4" s="45"/>
      <c r="J4" s="46"/>
      <c r="K4" s="46"/>
      <c r="L4" s="47"/>
      <c r="M4" s="46"/>
      <c r="N4" s="45"/>
      <c r="O4" s="52"/>
    </row>
    <row r="5" spans="1:16" ht="14.5" customHeight="1">
      <c r="A5" s="51" t="s">
        <v>257</v>
      </c>
      <c r="B5" s="45"/>
      <c r="C5" s="13"/>
      <c r="D5" s="53"/>
      <c r="E5" s="47"/>
      <c r="F5" s="46"/>
      <c r="G5" s="45"/>
      <c r="H5" s="45"/>
      <c r="I5" s="45"/>
      <c r="J5" s="46"/>
      <c r="K5" s="46"/>
      <c r="L5" s="47"/>
      <c r="M5" s="46"/>
      <c r="N5" s="45"/>
      <c r="O5" s="52"/>
    </row>
    <row r="6" spans="1:16" ht="14.5" customHeight="1">
      <c r="A6" s="45"/>
      <c r="B6" s="45"/>
      <c r="C6" s="46"/>
      <c r="D6" s="46"/>
      <c r="E6" s="47"/>
      <c r="F6" s="46"/>
      <c r="G6" s="45"/>
      <c r="H6" s="45"/>
      <c r="I6" s="45"/>
      <c r="J6" s="46"/>
      <c r="K6" s="46"/>
      <c r="L6" s="47"/>
      <c r="M6" s="46"/>
      <c r="N6" s="45"/>
      <c r="O6" s="52"/>
    </row>
    <row r="7" spans="1:16" ht="16.5" customHeight="1">
      <c r="A7" s="54" t="s">
        <v>108</v>
      </c>
      <c r="B7" s="45"/>
      <c r="C7" s="46"/>
      <c r="D7" s="46"/>
      <c r="E7" s="47"/>
      <c r="F7" s="46"/>
      <c r="G7" s="45"/>
      <c r="H7" s="45"/>
      <c r="I7" s="45"/>
      <c r="J7" s="46"/>
      <c r="K7" s="46"/>
      <c r="L7" s="47"/>
      <c r="M7" s="46"/>
      <c r="N7" s="45"/>
      <c r="O7" s="52"/>
    </row>
    <row r="8" spans="1:16" ht="15" customHeight="1" thickBot="1">
      <c r="A8" s="55" t="s">
        <v>109</v>
      </c>
      <c r="C8" s="13"/>
      <c r="D8" s="13"/>
      <c r="E8" s="18"/>
      <c r="F8" s="13"/>
      <c r="J8" s="13"/>
      <c r="K8" s="13"/>
      <c r="L8" s="18"/>
      <c r="M8" s="13"/>
      <c r="O8" s="52"/>
    </row>
    <row r="9" spans="1:16" ht="15.75" customHeight="1" thickTop="1">
      <c r="A9" s="56" t="s">
        <v>0</v>
      </c>
      <c r="B9" s="57" t="s">
        <v>1</v>
      </c>
      <c r="C9" s="58"/>
      <c r="D9" s="58" t="s">
        <v>110</v>
      </c>
      <c r="E9" s="59" t="s">
        <v>111</v>
      </c>
      <c r="F9" s="59" t="s">
        <v>112</v>
      </c>
      <c r="G9" s="59"/>
      <c r="H9" s="76" t="s">
        <v>258</v>
      </c>
      <c r="J9" s="60"/>
      <c r="K9" s="60" t="s">
        <v>110</v>
      </c>
      <c r="L9" s="59" t="s">
        <v>111</v>
      </c>
      <c r="M9" s="59" t="s">
        <v>112</v>
      </c>
      <c r="N9" s="59"/>
      <c r="O9" s="75" t="s">
        <v>113</v>
      </c>
      <c r="P9" s="61" t="s">
        <v>4</v>
      </c>
    </row>
    <row r="10" spans="1:16">
      <c r="A10">
        <v>1</v>
      </c>
      <c r="B10">
        <v>22139001</v>
      </c>
      <c r="D10" t="s">
        <v>36</v>
      </c>
      <c r="E10">
        <v>1</v>
      </c>
      <c r="F10">
        <v>85</v>
      </c>
      <c r="G10" t="s">
        <v>37</v>
      </c>
      <c r="H10" s="70">
        <f t="shared" ref="H10:H21" si="0">E10*F10</f>
        <v>85</v>
      </c>
      <c r="K10" t="s">
        <v>38</v>
      </c>
      <c r="L10">
        <v>2</v>
      </c>
      <c r="M10">
        <v>88</v>
      </c>
      <c r="N10" t="s">
        <v>39</v>
      </c>
      <c r="O10" s="71">
        <f t="shared" ref="O10:O21" si="1">L10*M10*0.8</f>
        <v>140.80000000000001</v>
      </c>
      <c r="P10" s="101">
        <f>(H22+O22)/(E22+(0.8*L22))</f>
        <v>88.32673267326733</v>
      </c>
    </row>
    <row r="11" spans="1:16">
      <c r="D11" t="s">
        <v>40</v>
      </c>
      <c r="E11">
        <v>1</v>
      </c>
      <c r="F11">
        <v>85</v>
      </c>
      <c r="G11" t="s">
        <v>37</v>
      </c>
      <c r="H11" s="70">
        <f t="shared" si="0"/>
        <v>85</v>
      </c>
      <c r="K11" t="s">
        <v>41</v>
      </c>
      <c r="L11">
        <v>2</v>
      </c>
      <c r="M11">
        <v>85</v>
      </c>
      <c r="N11" t="s">
        <v>39</v>
      </c>
      <c r="O11" s="71">
        <f t="shared" si="1"/>
        <v>136</v>
      </c>
      <c r="P11" s="102"/>
    </row>
    <row r="12" spans="1:16">
      <c r="D12" t="s">
        <v>42</v>
      </c>
      <c r="E12">
        <v>3</v>
      </c>
      <c r="F12">
        <v>89</v>
      </c>
      <c r="G12" t="s">
        <v>43</v>
      </c>
      <c r="H12" s="70">
        <f t="shared" si="0"/>
        <v>267</v>
      </c>
      <c r="K12" t="s">
        <v>44</v>
      </c>
      <c r="L12">
        <v>1</v>
      </c>
      <c r="M12">
        <v>93</v>
      </c>
      <c r="N12" t="s">
        <v>45</v>
      </c>
      <c r="O12" s="71">
        <f t="shared" si="1"/>
        <v>74.400000000000006</v>
      </c>
      <c r="P12" s="102"/>
    </row>
    <row r="13" spans="1:16">
      <c r="D13" t="s">
        <v>46</v>
      </c>
      <c r="E13">
        <v>3</v>
      </c>
      <c r="F13">
        <v>80</v>
      </c>
      <c r="G13" t="s">
        <v>43</v>
      </c>
      <c r="H13" s="70">
        <f t="shared" si="0"/>
        <v>240</v>
      </c>
      <c r="K13" t="s">
        <v>47</v>
      </c>
      <c r="L13">
        <v>2</v>
      </c>
      <c r="M13">
        <v>90</v>
      </c>
      <c r="N13" t="s">
        <v>39</v>
      </c>
      <c r="O13" s="71">
        <f t="shared" si="1"/>
        <v>144</v>
      </c>
      <c r="P13" s="102"/>
    </row>
    <row r="14" spans="1:16">
      <c r="D14" t="s">
        <v>48</v>
      </c>
      <c r="E14">
        <v>1</v>
      </c>
      <c r="F14">
        <v>92</v>
      </c>
      <c r="G14" t="s">
        <v>37</v>
      </c>
      <c r="H14" s="70">
        <f t="shared" si="0"/>
        <v>92</v>
      </c>
      <c r="K14" t="s">
        <v>49</v>
      </c>
      <c r="L14">
        <v>1</v>
      </c>
      <c r="M14">
        <v>90</v>
      </c>
      <c r="N14" t="s">
        <v>39</v>
      </c>
      <c r="O14" s="71">
        <f t="shared" si="1"/>
        <v>72</v>
      </c>
      <c r="P14" s="102"/>
    </row>
    <row r="15" spans="1:16">
      <c r="D15" t="s">
        <v>50</v>
      </c>
      <c r="E15">
        <v>2</v>
      </c>
      <c r="F15">
        <v>96</v>
      </c>
      <c r="G15" t="s">
        <v>43</v>
      </c>
      <c r="H15" s="70">
        <f t="shared" si="0"/>
        <v>192</v>
      </c>
      <c r="K15" t="s">
        <v>51</v>
      </c>
      <c r="L15">
        <v>1</v>
      </c>
      <c r="M15">
        <v>90</v>
      </c>
      <c r="N15" t="s">
        <v>39</v>
      </c>
      <c r="O15" s="71">
        <f t="shared" si="1"/>
        <v>72</v>
      </c>
      <c r="P15" s="102"/>
    </row>
    <row r="16" spans="1:16">
      <c r="D16" t="s">
        <v>52</v>
      </c>
      <c r="E16">
        <v>2</v>
      </c>
      <c r="F16">
        <v>92</v>
      </c>
      <c r="G16" t="s">
        <v>37</v>
      </c>
      <c r="H16" s="70">
        <f t="shared" si="0"/>
        <v>184</v>
      </c>
      <c r="O16" s="71">
        <f t="shared" si="1"/>
        <v>0</v>
      </c>
      <c r="P16" s="102"/>
    </row>
    <row r="17" spans="1:16">
      <c r="H17" s="70">
        <f t="shared" si="0"/>
        <v>0</v>
      </c>
      <c r="O17" s="71">
        <f t="shared" si="1"/>
        <v>0</v>
      </c>
      <c r="P17" s="102"/>
    </row>
    <row r="18" spans="1:16">
      <c r="H18" s="70">
        <f t="shared" si="0"/>
        <v>0</v>
      </c>
      <c r="O18" s="71">
        <f t="shared" si="1"/>
        <v>0</v>
      </c>
      <c r="P18" s="102"/>
    </row>
    <row r="19" spans="1:16">
      <c r="H19" s="70">
        <f t="shared" si="0"/>
        <v>0</v>
      </c>
      <c r="O19" s="71">
        <f t="shared" si="1"/>
        <v>0</v>
      </c>
      <c r="P19" s="102"/>
    </row>
    <row r="20" spans="1:16">
      <c r="H20" s="70">
        <f t="shared" si="0"/>
        <v>0</v>
      </c>
      <c r="O20" s="71">
        <f t="shared" si="1"/>
        <v>0</v>
      </c>
      <c r="P20" s="102"/>
    </row>
    <row r="21" spans="1:16">
      <c r="H21" s="70">
        <f t="shared" si="0"/>
        <v>0</v>
      </c>
      <c r="O21" s="71">
        <f t="shared" si="1"/>
        <v>0</v>
      </c>
      <c r="P21" s="102"/>
    </row>
    <row r="22" spans="1:16" ht="15" customHeight="1" thickBot="1">
      <c r="A22" s="62"/>
      <c r="B22" s="62"/>
      <c r="C22" s="63"/>
      <c r="D22" s="64"/>
      <c r="E22" s="65">
        <f>SUM(E10:E21)</f>
        <v>13</v>
      </c>
      <c r="F22" s="65">
        <f>SUM(F10:F21)</f>
        <v>619</v>
      </c>
      <c r="G22" s="66"/>
      <c r="H22" s="67">
        <f>SUM(H10:H21)</f>
        <v>1145</v>
      </c>
      <c r="I22" s="68"/>
      <c r="J22" s="63"/>
      <c r="K22" s="69"/>
      <c r="L22" s="65">
        <f>SUM(L10:L21)</f>
        <v>9</v>
      </c>
      <c r="M22" s="65">
        <f>SUM(M10:M21)</f>
        <v>536</v>
      </c>
      <c r="N22" s="66"/>
      <c r="O22" s="65">
        <f>SUM(O10:O21)</f>
        <v>639.20000000000005</v>
      </c>
      <c r="P22" s="103"/>
    </row>
    <row r="23" spans="1:16" ht="17" thickTop="1" thickBot="1"/>
    <row r="24" spans="1:16" ht="15.75" customHeight="1" thickTop="1">
      <c r="A24" s="56" t="s">
        <v>0</v>
      </c>
      <c r="B24" s="57" t="s">
        <v>1</v>
      </c>
      <c r="C24" s="58"/>
      <c r="D24" s="58" t="s">
        <v>110</v>
      </c>
      <c r="E24" s="59" t="s">
        <v>111</v>
      </c>
      <c r="F24" s="59" t="s">
        <v>112</v>
      </c>
      <c r="G24" s="59"/>
      <c r="H24" s="76" t="s">
        <v>258</v>
      </c>
      <c r="J24" s="60"/>
      <c r="K24" s="60" t="s">
        <v>110</v>
      </c>
      <c r="L24" s="59" t="s">
        <v>111</v>
      </c>
      <c r="M24" s="59" t="s">
        <v>112</v>
      </c>
      <c r="N24" s="59"/>
      <c r="O24" s="75" t="s">
        <v>113</v>
      </c>
      <c r="P24" s="61" t="s">
        <v>4</v>
      </c>
    </row>
    <row r="25" spans="1:16">
      <c r="A25">
        <v>2</v>
      </c>
      <c r="B25">
        <v>22139002</v>
      </c>
      <c r="D25" t="s">
        <v>53</v>
      </c>
      <c r="E25">
        <v>2</v>
      </c>
      <c r="F25">
        <v>90</v>
      </c>
      <c r="G25" t="s">
        <v>43</v>
      </c>
      <c r="H25" s="70">
        <f t="shared" ref="H25:H36" si="2">E25*F25</f>
        <v>180</v>
      </c>
      <c r="K25" t="s">
        <v>54</v>
      </c>
      <c r="L25">
        <v>1</v>
      </c>
      <c r="M25">
        <v>87</v>
      </c>
      <c r="N25" t="s">
        <v>45</v>
      </c>
      <c r="O25" s="71">
        <f t="shared" ref="O25:O88" si="3">L25*M25*0.8</f>
        <v>69.600000000000009</v>
      </c>
      <c r="P25" s="101">
        <f>(H37+O37)/(E37+(0.8*L37))</f>
        <v>87.920353982300881</v>
      </c>
    </row>
    <row r="26" spans="1:16">
      <c r="D26" t="s">
        <v>55</v>
      </c>
      <c r="E26">
        <v>2</v>
      </c>
      <c r="F26">
        <v>85</v>
      </c>
      <c r="G26" t="s">
        <v>43</v>
      </c>
      <c r="H26" s="70">
        <f t="shared" si="2"/>
        <v>170</v>
      </c>
      <c r="K26" t="s">
        <v>56</v>
      </c>
      <c r="L26">
        <v>2</v>
      </c>
      <c r="M26">
        <v>93</v>
      </c>
      <c r="N26" t="s">
        <v>39</v>
      </c>
      <c r="O26" s="71">
        <f t="shared" si="3"/>
        <v>148.80000000000001</v>
      </c>
      <c r="P26" s="102"/>
    </row>
    <row r="27" spans="1:16">
      <c r="D27" t="s">
        <v>36</v>
      </c>
      <c r="E27">
        <v>1</v>
      </c>
      <c r="F27">
        <v>85</v>
      </c>
      <c r="G27" t="s">
        <v>37</v>
      </c>
      <c r="H27" s="70">
        <f t="shared" si="2"/>
        <v>85</v>
      </c>
      <c r="K27" t="s">
        <v>57</v>
      </c>
      <c r="L27">
        <v>2</v>
      </c>
      <c r="M27">
        <v>85</v>
      </c>
      <c r="N27" t="s">
        <v>39</v>
      </c>
      <c r="O27" s="71">
        <f t="shared" si="3"/>
        <v>136</v>
      </c>
      <c r="P27" s="102"/>
    </row>
    <row r="28" spans="1:16">
      <c r="D28" t="s">
        <v>40</v>
      </c>
      <c r="E28">
        <v>1</v>
      </c>
      <c r="F28">
        <v>85</v>
      </c>
      <c r="G28" t="s">
        <v>37</v>
      </c>
      <c r="H28" s="70">
        <f t="shared" si="2"/>
        <v>85</v>
      </c>
      <c r="K28" t="s">
        <v>58</v>
      </c>
      <c r="L28">
        <v>2</v>
      </c>
      <c r="M28">
        <v>91</v>
      </c>
      <c r="N28" t="s">
        <v>39</v>
      </c>
      <c r="O28" s="71">
        <f t="shared" si="3"/>
        <v>145.6</v>
      </c>
      <c r="P28" s="102"/>
    </row>
    <row r="29" spans="1:16">
      <c r="D29" t="s">
        <v>42</v>
      </c>
      <c r="E29">
        <v>3</v>
      </c>
      <c r="F29">
        <v>88</v>
      </c>
      <c r="G29" t="s">
        <v>43</v>
      </c>
      <c r="H29" s="70">
        <f t="shared" si="2"/>
        <v>264</v>
      </c>
      <c r="O29" s="71">
        <f t="shared" si="3"/>
        <v>0</v>
      </c>
      <c r="P29" s="102"/>
    </row>
    <row r="30" spans="1:16">
      <c r="D30" t="s">
        <v>46</v>
      </c>
      <c r="E30">
        <v>3</v>
      </c>
      <c r="F30">
        <v>89</v>
      </c>
      <c r="G30" t="s">
        <v>43</v>
      </c>
      <c r="H30" s="70">
        <f t="shared" si="2"/>
        <v>267</v>
      </c>
      <c r="O30" s="71">
        <f t="shared" si="3"/>
        <v>0</v>
      </c>
      <c r="P30" s="102"/>
    </row>
    <row r="31" spans="1:16">
      <c r="D31" t="s">
        <v>52</v>
      </c>
      <c r="E31">
        <v>2</v>
      </c>
      <c r="F31">
        <v>87</v>
      </c>
      <c r="G31" t="s">
        <v>37</v>
      </c>
      <c r="H31" s="70">
        <f t="shared" si="2"/>
        <v>174</v>
      </c>
      <c r="O31" s="71">
        <f t="shared" si="3"/>
        <v>0</v>
      </c>
      <c r="P31" s="102"/>
    </row>
    <row r="32" spans="1:16">
      <c r="D32" t="s">
        <v>48</v>
      </c>
      <c r="E32">
        <v>1</v>
      </c>
      <c r="F32">
        <v>92</v>
      </c>
      <c r="G32" t="s">
        <v>37</v>
      </c>
      <c r="H32" s="70">
        <f t="shared" si="2"/>
        <v>92</v>
      </c>
      <c r="O32" s="71">
        <f t="shared" si="3"/>
        <v>0</v>
      </c>
      <c r="P32" s="102"/>
    </row>
    <row r="33" spans="1:16">
      <c r="D33" t="s">
        <v>59</v>
      </c>
      <c r="E33">
        <v>2</v>
      </c>
      <c r="F33">
        <v>85</v>
      </c>
      <c r="G33" t="s">
        <v>43</v>
      </c>
      <c r="H33" s="70">
        <f t="shared" si="2"/>
        <v>170</v>
      </c>
      <c r="O33" s="71">
        <f t="shared" si="3"/>
        <v>0</v>
      </c>
      <c r="P33" s="102"/>
    </row>
    <row r="34" spans="1:16">
      <c r="H34" s="70">
        <f t="shared" si="2"/>
        <v>0</v>
      </c>
      <c r="O34" s="71">
        <f t="shared" si="3"/>
        <v>0</v>
      </c>
      <c r="P34" s="102"/>
    </row>
    <row r="35" spans="1:16">
      <c r="H35" s="70">
        <f t="shared" si="2"/>
        <v>0</v>
      </c>
      <c r="O35" s="71">
        <f t="shared" si="3"/>
        <v>0</v>
      </c>
      <c r="P35" s="102"/>
    </row>
    <row r="36" spans="1:16">
      <c r="H36" s="70">
        <f t="shared" si="2"/>
        <v>0</v>
      </c>
      <c r="O36" s="71">
        <f t="shared" si="3"/>
        <v>0</v>
      </c>
      <c r="P36" s="102"/>
    </row>
    <row r="37" spans="1:16" ht="15" customHeight="1" thickBot="1">
      <c r="A37" s="62"/>
      <c r="B37" s="62"/>
      <c r="C37" s="63"/>
      <c r="D37" s="64"/>
      <c r="E37" s="65">
        <f>SUM(E25:E36)</f>
        <v>17</v>
      </c>
      <c r="F37" s="65">
        <f>SUM(F25:F36)</f>
        <v>786</v>
      </c>
      <c r="G37" s="66"/>
      <c r="H37" s="67">
        <f t="shared" ref="H37" si="4">SUM(H25:H36)</f>
        <v>1487</v>
      </c>
      <c r="I37" s="68"/>
      <c r="J37" s="63"/>
      <c r="K37" s="69"/>
      <c r="L37" s="65">
        <f>SUM(L25:L36)</f>
        <v>7</v>
      </c>
      <c r="M37" s="65">
        <f>SUM(M25:M36)</f>
        <v>356</v>
      </c>
      <c r="N37" s="66"/>
      <c r="O37" s="65">
        <f t="shared" ref="O37" si="5">SUM(O25:O36)</f>
        <v>500</v>
      </c>
      <c r="P37" s="103"/>
    </row>
    <row r="38" spans="1:16" ht="17" thickTop="1" thickBot="1"/>
    <row r="39" spans="1:16" ht="15.75" customHeight="1" thickTop="1">
      <c r="A39" s="56" t="s">
        <v>0</v>
      </c>
      <c r="B39" s="57" t="s">
        <v>1</v>
      </c>
      <c r="C39" s="58"/>
      <c r="D39" s="58" t="s">
        <v>110</v>
      </c>
      <c r="E39" s="59" t="s">
        <v>111</v>
      </c>
      <c r="F39" s="59" t="s">
        <v>112</v>
      </c>
      <c r="G39" s="59"/>
      <c r="H39" s="76" t="s">
        <v>258</v>
      </c>
      <c r="J39" s="60"/>
      <c r="K39" s="60" t="s">
        <v>110</v>
      </c>
      <c r="L39" s="59" t="s">
        <v>111</v>
      </c>
      <c r="M39" s="59" t="s">
        <v>112</v>
      </c>
      <c r="N39" s="59"/>
      <c r="O39" s="75" t="s">
        <v>113</v>
      </c>
      <c r="P39" s="61" t="s">
        <v>4</v>
      </c>
    </row>
    <row r="40" spans="1:16">
      <c r="A40">
        <v>4</v>
      </c>
      <c r="B40">
        <v>22139004</v>
      </c>
      <c r="D40" t="s">
        <v>61</v>
      </c>
      <c r="E40">
        <v>2</v>
      </c>
      <c r="F40">
        <v>97</v>
      </c>
      <c r="G40" t="s">
        <v>43</v>
      </c>
      <c r="H40" s="70">
        <f t="shared" ref="H40:H51" si="6">E40*F40</f>
        <v>194</v>
      </c>
      <c r="K40" t="s">
        <v>62</v>
      </c>
      <c r="L40">
        <v>2</v>
      </c>
      <c r="M40">
        <v>93</v>
      </c>
      <c r="N40" t="s">
        <v>39</v>
      </c>
      <c r="O40" s="71">
        <f t="shared" si="3"/>
        <v>148.80000000000001</v>
      </c>
      <c r="P40" s="101">
        <f>(H52+O52)/(E52+(0.8*L52))</f>
        <v>90.845528455284551</v>
      </c>
    </row>
    <row r="41" spans="1:16">
      <c r="D41" t="s">
        <v>48</v>
      </c>
      <c r="E41">
        <v>1</v>
      </c>
      <c r="F41">
        <v>92</v>
      </c>
      <c r="G41" t="s">
        <v>37</v>
      </c>
      <c r="H41" s="70">
        <f t="shared" si="6"/>
        <v>92</v>
      </c>
      <c r="K41" t="s">
        <v>63</v>
      </c>
      <c r="L41">
        <v>2</v>
      </c>
      <c r="M41">
        <v>93</v>
      </c>
      <c r="N41" t="s">
        <v>39</v>
      </c>
      <c r="O41" s="71">
        <f t="shared" si="3"/>
        <v>148.80000000000001</v>
      </c>
      <c r="P41" s="102"/>
    </row>
    <row r="42" spans="1:16">
      <c r="D42" t="s">
        <v>36</v>
      </c>
      <c r="E42">
        <v>1</v>
      </c>
      <c r="F42">
        <v>85</v>
      </c>
      <c r="G42" t="s">
        <v>37</v>
      </c>
      <c r="H42" s="70">
        <f t="shared" si="6"/>
        <v>85</v>
      </c>
      <c r="K42" t="s">
        <v>64</v>
      </c>
      <c r="L42">
        <v>2</v>
      </c>
      <c r="M42">
        <v>92</v>
      </c>
      <c r="N42" t="s">
        <v>39</v>
      </c>
      <c r="O42" s="71">
        <f t="shared" si="3"/>
        <v>147.20000000000002</v>
      </c>
      <c r="P42" s="102"/>
    </row>
    <row r="43" spans="1:16">
      <c r="D43" t="s">
        <v>40</v>
      </c>
      <c r="E43">
        <v>1</v>
      </c>
      <c r="F43">
        <v>85</v>
      </c>
      <c r="G43" t="s">
        <v>37</v>
      </c>
      <c r="H43" s="70">
        <f t="shared" si="6"/>
        <v>85</v>
      </c>
      <c r="K43" t="s">
        <v>65</v>
      </c>
      <c r="L43">
        <v>2</v>
      </c>
      <c r="M43">
        <v>95</v>
      </c>
      <c r="N43" t="s">
        <v>60</v>
      </c>
      <c r="O43" s="71">
        <f t="shared" si="3"/>
        <v>152</v>
      </c>
      <c r="P43" s="102"/>
    </row>
    <row r="44" spans="1:16">
      <c r="D44" t="s">
        <v>42</v>
      </c>
      <c r="E44">
        <v>3</v>
      </c>
      <c r="F44">
        <v>89</v>
      </c>
      <c r="G44" t="s">
        <v>43</v>
      </c>
      <c r="H44" s="70">
        <f t="shared" si="6"/>
        <v>267</v>
      </c>
      <c r="K44" t="s">
        <v>47</v>
      </c>
      <c r="L44">
        <v>2</v>
      </c>
      <c r="M44">
        <v>96</v>
      </c>
      <c r="N44" t="s">
        <v>39</v>
      </c>
      <c r="O44" s="71">
        <f t="shared" si="3"/>
        <v>153.60000000000002</v>
      </c>
      <c r="P44" s="102"/>
    </row>
    <row r="45" spans="1:16">
      <c r="D45" t="s">
        <v>46</v>
      </c>
      <c r="E45">
        <v>3</v>
      </c>
      <c r="F45">
        <v>85</v>
      </c>
      <c r="G45" t="s">
        <v>43</v>
      </c>
      <c r="H45" s="70">
        <f t="shared" si="6"/>
        <v>255</v>
      </c>
      <c r="K45" t="s">
        <v>66</v>
      </c>
      <c r="L45">
        <v>1</v>
      </c>
      <c r="M45">
        <v>87</v>
      </c>
      <c r="N45" t="s">
        <v>45</v>
      </c>
      <c r="O45" s="71">
        <f t="shared" si="3"/>
        <v>69.600000000000009</v>
      </c>
      <c r="P45" s="102"/>
    </row>
    <row r="46" spans="1:16">
      <c r="D46" t="s">
        <v>52</v>
      </c>
      <c r="E46">
        <v>2</v>
      </c>
      <c r="F46">
        <v>88</v>
      </c>
      <c r="G46" t="s">
        <v>37</v>
      </c>
      <c r="H46" s="70">
        <f t="shared" si="6"/>
        <v>176</v>
      </c>
      <c r="K46" t="s">
        <v>67</v>
      </c>
      <c r="L46">
        <v>1</v>
      </c>
      <c r="M46">
        <v>96</v>
      </c>
      <c r="N46" t="s">
        <v>39</v>
      </c>
      <c r="O46" s="71">
        <f t="shared" si="3"/>
        <v>76.800000000000011</v>
      </c>
      <c r="P46" s="102"/>
    </row>
    <row r="47" spans="1:16">
      <c r="D47" t="s">
        <v>50</v>
      </c>
      <c r="E47">
        <v>2</v>
      </c>
      <c r="F47">
        <v>92</v>
      </c>
      <c r="G47" t="s">
        <v>43</v>
      </c>
      <c r="H47" s="70">
        <f t="shared" si="6"/>
        <v>184</v>
      </c>
      <c r="O47" s="71">
        <f t="shared" si="3"/>
        <v>0</v>
      </c>
      <c r="P47" s="102"/>
    </row>
    <row r="48" spans="1:16">
      <c r="H48" s="70">
        <f t="shared" si="6"/>
        <v>0</v>
      </c>
      <c r="O48" s="71">
        <f t="shared" si="3"/>
        <v>0</v>
      </c>
      <c r="P48" s="102"/>
    </row>
    <row r="49" spans="1:16">
      <c r="H49" s="70">
        <f t="shared" si="6"/>
        <v>0</v>
      </c>
      <c r="O49" s="71">
        <f t="shared" si="3"/>
        <v>0</v>
      </c>
      <c r="P49" s="102"/>
    </row>
    <row r="50" spans="1:16">
      <c r="H50" s="70">
        <f t="shared" si="6"/>
        <v>0</v>
      </c>
      <c r="O50" s="71">
        <f t="shared" si="3"/>
        <v>0</v>
      </c>
      <c r="P50" s="102"/>
    </row>
    <row r="51" spans="1:16">
      <c r="H51" s="70">
        <f t="shared" si="6"/>
        <v>0</v>
      </c>
      <c r="O51" s="71">
        <f t="shared" si="3"/>
        <v>0</v>
      </c>
      <c r="P51" s="102"/>
    </row>
    <row r="52" spans="1:16" ht="15" customHeight="1" thickBot="1">
      <c r="A52" s="62"/>
      <c r="B52" s="62"/>
      <c r="C52" s="63"/>
      <c r="D52" s="64"/>
      <c r="E52" s="65">
        <f>SUM(E40:E51)</f>
        <v>15</v>
      </c>
      <c r="F52" s="65">
        <f>SUM(F40:F51)</f>
        <v>713</v>
      </c>
      <c r="G52" s="66"/>
      <c r="H52" s="67">
        <f t="shared" ref="H52" si="7">SUM(H40:H51)</f>
        <v>1338</v>
      </c>
      <c r="I52" s="68"/>
      <c r="J52" s="63"/>
      <c r="K52" s="69"/>
      <c r="L52" s="65">
        <f>SUM(L40:L51)</f>
        <v>12</v>
      </c>
      <c r="M52" s="65">
        <f>SUM(M40:M51)</f>
        <v>652</v>
      </c>
      <c r="N52" s="66"/>
      <c r="O52" s="65">
        <f t="shared" ref="O52" si="8">SUM(O40:O51)</f>
        <v>896.80000000000018</v>
      </c>
      <c r="P52" s="103"/>
    </row>
    <row r="53" spans="1:16" ht="17" thickTop="1" thickBot="1"/>
    <row r="54" spans="1:16" ht="15.75" customHeight="1" thickTop="1">
      <c r="A54" s="56" t="s">
        <v>0</v>
      </c>
      <c r="B54" s="57" t="s">
        <v>1</v>
      </c>
      <c r="C54" s="58"/>
      <c r="D54" s="58" t="s">
        <v>110</v>
      </c>
      <c r="E54" s="59" t="s">
        <v>111</v>
      </c>
      <c r="F54" s="59" t="s">
        <v>112</v>
      </c>
      <c r="G54" s="59"/>
      <c r="H54" s="76" t="s">
        <v>258</v>
      </c>
      <c r="J54" s="60"/>
      <c r="K54" s="60" t="s">
        <v>110</v>
      </c>
      <c r="L54" s="59" t="s">
        <v>111</v>
      </c>
      <c r="M54" s="59" t="s">
        <v>112</v>
      </c>
      <c r="N54" s="59"/>
      <c r="O54" s="75" t="s">
        <v>113</v>
      </c>
      <c r="P54" s="61" t="s">
        <v>4</v>
      </c>
    </row>
    <row r="55" spans="1:16">
      <c r="A55">
        <v>5</v>
      </c>
      <c r="B55">
        <v>22139005</v>
      </c>
      <c r="D55" t="s">
        <v>53</v>
      </c>
      <c r="E55">
        <v>2</v>
      </c>
      <c r="F55">
        <v>91</v>
      </c>
      <c r="G55" t="s">
        <v>43</v>
      </c>
      <c r="H55" s="70">
        <f t="shared" ref="H55:H66" si="9">E55*F55</f>
        <v>182</v>
      </c>
      <c r="K55" t="s">
        <v>62</v>
      </c>
      <c r="L55">
        <v>2</v>
      </c>
      <c r="M55">
        <v>93</v>
      </c>
      <c r="N55" t="s">
        <v>39</v>
      </c>
      <c r="O55" s="71">
        <f t="shared" si="3"/>
        <v>148.80000000000001</v>
      </c>
      <c r="P55" s="101">
        <f>(H67+O67)/(E67+(0.8*L67))</f>
        <v>91.182608695652164</v>
      </c>
    </row>
    <row r="56" spans="1:16">
      <c r="D56" t="s">
        <v>36</v>
      </c>
      <c r="E56">
        <v>1</v>
      </c>
      <c r="F56">
        <v>85</v>
      </c>
      <c r="G56" t="s">
        <v>37</v>
      </c>
      <c r="H56" s="70">
        <f t="shared" si="9"/>
        <v>85</v>
      </c>
      <c r="K56" t="s">
        <v>64</v>
      </c>
      <c r="L56">
        <v>2</v>
      </c>
      <c r="M56">
        <v>93</v>
      </c>
      <c r="N56" t="s">
        <v>39</v>
      </c>
      <c r="O56" s="71">
        <f t="shared" si="3"/>
        <v>148.80000000000001</v>
      </c>
      <c r="P56" s="102"/>
    </row>
    <row r="57" spans="1:16">
      <c r="D57" t="s">
        <v>40</v>
      </c>
      <c r="E57">
        <v>1</v>
      </c>
      <c r="F57">
        <v>85</v>
      </c>
      <c r="G57" t="s">
        <v>37</v>
      </c>
      <c r="H57" s="70">
        <f t="shared" si="9"/>
        <v>85</v>
      </c>
      <c r="K57" t="s">
        <v>65</v>
      </c>
      <c r="L57">
        <v>2</v>
      </c>
      <c r="M57">
        <v>95</v>
      </c>
      <c r="N57" t="s">
        <v>60</v>
      </c>
      <c r="O57" s="71">
        <f t="shared" si="3"/>
        <v>152</v>
      </c>
      <c r="P57" s="102"/>
    </row>
    <row r="58" spans="1:16">
      <c r="D58" t="s">
        <v>42</v>
      </c>
      <c r="E58">
        <v>3</v>
      </c>
      <c r="F58">
        <v>88</v>
      </c>
      <c r="G58" t="s">
        <v>43</v>
      </c>
      <c r="H58" s="70">
        <f t="shared" si="9"/>
        <v>264</v>
      </c>
      <c r="K58" t="s">
        <v>47</v>
      </c>
      <c r="L58">
        <v>2</v>
      </c>
      <c r="M58">
        <v>90</v>
      </c>
      <c r="N58" t="s">
        <v>39</v>
      </c>
      <c r="O58" s="71">
        <f t="shared" si="3"/>
        <v>144</v>
      </c>
      <c r="P58" s="102"/>
    </row>
    <row r="59" spans="1:16">
      <c r="D59" t="s">
        <v>46</v>
      </c>
      <c r="E59">
        <v>3</v>
      </c>
      <c r="F59">
        <v>91</v>
      </c>
      <c r="G59" t="s">
        <v>43</v>
      </c>
      <c r="H59" s="70">
        <f t="shared" si="9"/>
        <v>273</v>
      </c>
      <c r="K59" t="s">
        <v>68</v>
      </c>
      <c r="L59">
        <v>1</v>
      </c>
      <c r="M59">
        <v>88</v>
      </c>
      <c r="N59" t="s">
        <v>45</v>
      </c>
      <c r="O59" s="71">
        <f t="shared" si="3"/>
        <v>70.400000000000006</v>
      </c>
      <c r="P59" s="102"/>
    </row>
    <row r="60" spans="1:16">
      <c r="D60" t="s">
        <v>48</v>
      </c>
      <c r="E60">
        <v>1</v>
      </c>
      <c r="F60">
        <v>93</v>
      </c>
      <c r="G60" t="s">
        <v>37</v>
      </c>
      <c r="H60" s="70">
        <f t="shared" si="9"/>
        <v>93</v>
      </c>
      <c r="K60" t="s">
        <v>67</v>
      </c>
      <c r="L60">
        <v>1</v>
      </c>
      <c r="M60">
        <v>94</v>
      </c>
      <c r="N60" t="s">
        <v>39</v>
      </c>
      <c r="O60" s="71">
        <f t="shared" si="3"/>
        <v>75.2</v>
      </c>
      <c r="P60" s="102"/>
    </row>
    <row r="61" spans="1:16">
      <c r="D61" t="s">
        <v>50</v>
      </c>
      <c r="E61">
        <v>2</v>
      </c>
      <c r="F61">
        <v>96</v>
      </c>
      <c r="G61" t="s">
        <v>43</v>
      </c>
      <c r="H61" s="70">
        <f t="shared" si="9"/>
        <v>192</v>
      </c>
      <c r="O61" s="71">
        <f t="shared" si="3"/>
        <v>0</v>
      </c>
      <c r="P61" s="102"/>
    </row>
    <row r="62" spans="1:16">
      <c r="D62" t="s">
        <v>52</v>
      </c>
      <c r="E62">
        <v>2</v>
      </c>
      <c r="F62">
        <v>92</v>
      </c>
      <c r="G62" t="s">
        <v>37</v>
      </c>
      <c r="H62" s="70">
        <f t="shared" si="9"/>
        <v>184</v>
      </c>
      <c r="O62" s="71">
        <f t="shared" si="3"/>
        <v>0</v>
      </c>
      <c r="P62" s="102"/>
    </row>
    <row r="63" spans="1:16">
      <c r="H63" s="70">
        <f t="shared" si="9"/>
        <v>0</v>
      </c>
      <c r="O63" s="71">
        <f t="shared" si="3"/>
        <v>0</v>
      </c>
      <c r="P63" s="102"/>
    </row>
    <row r="64" spans="1:16">
      <c r="H64" s="70">
        <f t="shared" si="9"/>
        <v>0</v>
      </c>
      <c r="O64" s="71">
        <f t="shared" si="3"/>
        <v>0</v>
      </c>
      <c r="P64" s="102"/>
    </row>
    <row r="65" spans="1:16">
      <c r="H65" s="70">
        <f t="shared" si="9"/>
        <v>0</v>
      </c>
      <c r="O65" s="71">
        <f t="shared" si="3"/>
        <v>0</v>
      </c>
      <c r="P65" s="102"/>
    </row>
    <row r="66" spans="1:16">
      <c r="H66" s="70">
        <f t="shared" si="9"/>
        <v>0</v>
      </c>
      <c r="O66" s="71">
        <f t="shared" si="3"/>
        <v>0</v>
      </c>
      <c r="P66" s="102"/>
    </row>
    <row r="67" spans="1:16" ht="15" customHeight="1" thickBot="1">
      <c r="A67" s="62"/>
      <c r="B67" s="62"/>
      <c r="C67" s="63"/>
      <c r="D67" s="64"/>
      <c r="E67" s="65">
        <f>SUM(E55:E66)</f>
        <v>15</v>
      </c>
      <c r="F67" s="65">
        <f>SUM(F55:F66)</f>
        <v>721</v>
      </c>
      <c r="G67" s="66"/>
      <c r="H67" s="67">
        <f t="shared" ref="H67" si="10">SUM(H55:H66)</f>
        <v>1358</v>
      </c>
      <c r="I67" s="68"/>
      <c r="J67" s="63"/>
      <c r="K67" s="69"/>
      <c r="L67" s="65">
        <f>SUM(L55:L66)</f>
        <v>10</v>
      </c>
      <c r="M67" s="65">
        <f>SUM(M55:M66)</f>
        <v>553</v>
      </c>
      <c r="N67" s="66"/>
      <c r="O67" s="65">
        <f t="shared" ref="O67" si="11">SUM(O55:O66)</f>
        <v>739.2</v>
      </c>
      <c r="P67" s="103"/>
    </row>
    <row r="68" spans="1:16" ht="17" thickTop="1" thickBot="1"/>
    <row r="69" spans="1:16" ht="15.75" customHeight="1" thickTop="1">
      <c r="A69" s="56" t="s">
        <v>0</v>
      </c>
      <c r="B69" s="57" t="s">
        <v>1</v>
      </c>
      <c r="C69" s="58"/>
      <c r="D69" s="58" t="s">
        <v>110</v>
      </c>
      <c r="E69" s="59" t="s">
        <v>111</v>
      </c>
      <c r="F69" s="59" t="s">
        <v>112</v>
      </c>
      <c r="G69" s="59"/>
      <c r="H69" s="76" t="s">
        <v>258</v>
      </c>
      <c r="J69" s="60"/>
      <c r="K69" s="60" t="s">
        <v>110</v>
      </c>
      <c r="L69" s="59" t="s">
        <v>111</v>
      </c>
      <c r="M69" s="59" t="s">
        <v>112</v>
      </c>
      <c r="N69" s="59"/>
      <c r="O69" s="75" t="s">
        <v>113</v>
      </c>
      <c r="P69" s="61" t="s">
        <v>4</v>
      </c>
    </row>
    <row r="70" spans="1:16">
      <c r="A70">
        <v>6</v>
      </c>
      <c r="B70">
        <v>22139006</v>
      </c>
      <c r="D70" t="s">
        <v>55</v>
      </c>
      <c r="E70">
        <v>2</v>
      </c>
      <c r="F70">
        <v>90</v>
      </c>
      <c r="G70" t="s">
        <v>43</v>
      </c>
      <c r="H70" s="70">
        <f t="shared" ref="H70:H81" si="12">E70*F70</f>
        <v>180</v>
      </c>
      <c r="K70" t="s">
        <v>56</v>
      </c>
      <c r="L70">
        <v>2</v>
      </c>
      <c r="M70">
        <v>89</v>
      </c>
      <c r="N70" t="s">
        <v>39</v>
      </c>
      <c r="O70" s="71">
        <f t="shared" si="3"/>
        <v>142.4</v>
      </c>
      <c r="P70" s="101">
        <f>(H82+O82)/(E82+(0.8*L82))</f>
        <v>85.779069767441868</v>
      </c>
    </row>
    <row r="71" spans="1:16">
      <c r="D71" t="s">
        <v>52</v>
      </c>
      <c r="E71">
        <v>2</v>
      </c>
      <c r="F71">
        <v>90</v>
      </c>
      <c r="G71" t="s">
        <v>37</v>
      </c>
      <c r="H71" s="70">
        <f t="shared" si="12"/>
        <v>180</v>
      </c>
      <c r="K71" t="s">
        <v>57</v>
      </c>
      <c r="L71">
        <v>2</v>
      </c>
      <c r="M71">
        <v>85</v>
      </c>
      <c r="N71" t="s">
        <v>39</v>
      </c>
      <c r="O71" s="71">
        <f t="shared" si="3"/>
        <v>136</v>
      </c>
      <c r="P71" s="102"/>
    </row>
    <row r="72" spans="1:16">
      <c r="D72" t="s">
        <v>36</v>
      </c>
      <c r="E72">
        <v>1</v>
      </c>
      <c r="F72">
        <v>85</v>
      </c>
      <c r="G72" t="s">
        <v>37</v>
      </c>
      <c r="H72" s="70">
        <f t="shared" si="12"/>
        <v>85</v>
      </c>
      <c r="O72" s="71">
        <f t="shared" si="3"/>
        <v>0</v>
      </c>
      <c r="P72" s="102"/>
    </row>
    <row r="73" spans="1:16">
      <c r="D73" t="s">
        <v>40</v>
      </c>
      <c r="E73">
        <v>1</v>
      </c>
      <c r="F73">
        <v>85</v>
      </c>
      <c r="G73" t="s">
        <v>37</v>
      </c>
      <c r="H73" s="70">
        <f t="shared" si="12"/>
        <v>85</v>
      </c>
      <c r="O73" s="71">
        <f t="shared" si="3"/>
        <v>0</v>
      </c>
      <c r="P73" s="102"/>
    </row>
    <row r="74" spans="1:16">
      <c r="D74" t="s">
        <v>42</v>
      </c>
      <c r="E74">
        <v>3</v>
      </c>
      <c r="F74">
        <v>88</v>
      </c>
      <c r="G74" t="s">
        <v>43</v>
      </c>
      <c r="H74" s="70">
        <f t="shared" si="12"/>
        <v>264</v>
      </c>
      <c r="O74" s="71">
        <f t="shared" si="3"/>
        <v>0</v>
      </c>
      <c r="P74" s="102"/>
    </row>
    <row r="75" spans="1:16">
      <c r="D75" t="s">
        <v>46</v>
      </c>
      <c r="E75">
        <v>3</v>
      </c>
      <c r="F75">
        <v>71</v>
      </c>
      <c r="G75" t="s">
        <v>43</v>
      </c>
      <c r="H75" s="70">
        <f t="shared" si="12"/>
        <v>213</v>
      </c>
      <c r="O75" s="71">
        <f t="shared" si="3"/>
        <v>0</v>
      </c>
      <c r="P75" s="102"/>
    </row>
    <row r="76" spans="1:16">
      <c r="D76" t="s">
        <v>59</v>
      </c>
      <c r="E76">
        <v>2</v>
      </c>
      <c r="F76">
        <v>95</v>
      </c>
      <c r="G76" t="s">
        <v>43</v>
      </c>
      <c r="H76" s="70">
        <f t="shared" si="12"/>
        <v>190</v>
      </c>
      <c r="O76" s="71">
        <f t="shared" si="3"/>
        <v>0</v>
      </c>
      <c r="P76" s="102"/>
    </row>
    <row r="77" spans="1:16">
      <c r="H77" s="70">
        <f t="shared" si="12"/>
        <v>0</v>
      </c>
      <c r="O77" s="71">
        <f t="shared" si="3"/>
        <v>0</v>
      </c>
      <c r="P77" s="102"/>
    </row>
    <row r="78" spans="1:16">
      <c r="H78" s="70">
        <f t="shared" si="12"/>
        <v>0</v>
      </c>
      <c r="O78" s="71">
        <f t="shared" si="3"/>
        <v>0</v>
      </c>
      <c r="P78" s="102"/>
    </row>
    <row r="79" spans="1:16">
      <c r="H79" s="70">
        <f t="shared" si="12"/>
        <v>0</v>
      </c>
      <c r="O79" s="71">
        <f t="shared" si="3"/>
        <v>0</v>
      </c>
      <c r="P79" s="102"/>
    </row>
    <row r="80" spans="1:16">
      <c r="H80" s="70">
        <f t="shared" si="12"/>
        <v>0</v>
      </c>
      <c r="O80" s="71">
        <f t="shared" si="3"/>
        <v>0</v>
      </c>
      <c r="P80" s="102"/>
    </row>
    <row r="81" spans="1:16">
      <c r="H81" s="70">
        <f t="shared" si="12"/>
        <v>0</v>
      </c>
      <c r="O81" s="71">
        <f t="shared" si="3"/>
        <v>0</v>
      </c>
      <c r="P81" s="102"/>
    </row>
    <row r="82" spans="1:16" ht="15" customHeight="1" thickBot="1">
      <c r="A82" s="62"/>
      <c r="B82" s="62"/>
      <c r="C82" s="63"/>
      <c r="D82" s="64"/>
      <c r="E82" s="65">
        <f>SUM(E70:E81)</f>
        <v>14</v>
      </c>
      <c r="F82" s="65">
        <f>SUM(F70:F81)</f>
        <v>604</v>
      </c>
      <c r="G82" s="66"/>
      <c r="H82" s="67">
        <f t="shared" ref="H82" si="13">SUM(H70:H81)</f>
        <v>1197</v>
      </c>
      <c r="I82" s="68"/>
      <c r="J82" s="63"/>
      <c r="K82" s="69"/>
      <c r="L82" s="65">
        <f>SUM(L70:L81)</f>
        <v>4</v>
      </c>
      <c r="M82" s="65">
        <f>SUM(M70:M81)</f>
        <v>174</v>
      </c>
      <c r="N82" s="66"/>
      <c r="O82" s="65">
        <f t="shared" ref="O82" si="14">SUM(O70:O81)</f>
        <v>278.39999999999998</v>
      </c>
      <c r="P82" s="103"/>
    </row>
    <row r="83" spans="1:16" ht="17" thickTop="1" thickBot="1"/>
    <row r="84" spans="1:16" ht="15.75" customHeight="1" thickTop="1">
      <c r="A84" s="56" t="s">
        <v>0</v>
      </c>
      <c r="B84" s="57" t="s">
        <v>1</v>
      </c>
      <c r="C84" s="58"/>
      <c r="D84" s="58" t="s">
        <v>110</v>
      </c>
      <c r="E84" s="59" t="s">
        <v>111</v>
      </c>
      <c r="F84" s="59" t="s">
        <v>112</v>
      </c>
      <c r="G84" s="59"/>
      <c r="H84" s="76" t="s">
        <v>258</v>
      </c>
      <c r="J84" s="60"/>
      <c r="K84" s="60" t="s">
        <v>110</v>
      </c>
      <c r="L84" s="59" t="s">
        <v>111</v>
      </c>
      <c r="M84" s="59" t="s">
        <v>112</v>
      </c>
      <c r="N84" s="59"/>
      <c r="O84" s="75" t="s">
        <v>113</v>
      </c>
      <c r="P84" s="61" t="s">
        <v>4</v>
      </c>
    </row>
    <row r="85" spans="1:16">
      <c r="A85">
        <v>7</v>
      </c>
      <c r="B85">
        <v>22139007</v>
      </c>
      <c r="D85" t="s">
        <v>55</v>
      </c>
      <c r="E85">
        <v>2</v>
      </c>
      <c r="F85">
        <v>88</v>
      </c>
      <c r="G85" t="s">
        <v>43</v>
      </c>
      <c r="H85" s="70">
        <f t="shared" ref="H85:H96" si="15">E85*F85</f>
        <v>176</v>
      </c>
      <c r="K85" t="s">
        <v>38</v>
      </c>
      <c r="L85">
        <v>2</v>
      </c>
      <c r="M85">
        <v>88</v>
      </c>
      <c r="N85" t="s">
        <v>39</v>
      </c>
      <c r="O85" s="71">
        <f t="shared" si="3"/>
        <v>140.80000000000001</v>
      </c>
      <c r="P85" s="101">
        <f>(H97+O97)/(E97+(0.8*L97))</f>
        <v>89.2992125984252</v>
      </c>
    </row>
    <row r="86" spans="1:16">
      <c r="D86" t="s">
        <v>36</v>
      </c>
      <c r="E86">
        <v>1</v>
      </c>
      <c r="F86">
        <v>85</v>
      </c>
      <c r="G86" t="s">
        <v>37</v>
      </c>
      <c r="H86" s="70">
        <f t="shared" si="15"/>
        <v>85</v>
      </c>
      <c r="K86" t="s">
        <v>56</v>
      </c>
      <c r="L86">
        <v>2</v>
      </c>
      <c r="M86">
        <v>89</v>
      </c>
      <c r="N86" t="s">
        <v>39</v>
      </c>
      <c r="O86" s="71">
        <f t="shared" si="3"/>
        <v>142.4</v>
      </c>
      <c r="P86" s="102"/>
    </row>
    <row r="87" spans="1:16">
      <c r="D87" t="s">
        <v>40</v>
      </c>
      <c r="E87">
        <v>1</v>
      </c>
      <c r="F87">
        <v>85</v>
      </c>
      <c r="G87" t="s">
        <v>37</v>
      </c>
      <c r="H87" s="70">
        <f t="shared" si="15"/>
        <v>85</v>
      </c>
      <c r="K87" t="s">
        <v>69</v>
      </c>
      <c r="L87">
        <v>2</v>
      </c>
      <c r="M87">
        <v>93</v>
      </c>
      <c r="N87" t="s">
        <v>60</v>
      </c>
      <c r="O87" s="71">
        <f t="shared" si="3"/>
        <v>148.80000000000001</v>
      </c>
      <c r="P87" s="102"/>
    </row>
    <row r="88" spans="1:16">
      <c r="D88" t="s">
        <v>70</v>
      </c>
      <c r="E88">
        <v>2</v>
      </c>
      <c r="F88">
        <v>86</v>
      </c>
      <c r="G88" t="s">
        <v>43</v>
      </c>
      <c r="H88" s="70">
        <f t="shared" si="15"/>
        <v>172</v>
      </c>
      <c r="K88" t="s">
        <v>71</v>
      </c>
      <c r="L88">
        <v>2</v>
      </c>
      <c r="M88">
        <v>91</v>
      </c>
      <c r="N88" t="s">
        <v>60</v>
      </c>
      <c r="O88" s="71">
        <f t="shared" si="3"/>
        <v>145.6</v>
      </c>
      <c r="P88" s="102"/>
    </row>
    <row r="89" spans="1:16">
      <c r="D89" t="s">
        <v>42</v>
      </c>
      <c r="E89">
        <v>3</v>
      </c>
      <c r="F89">
        <v>88</v>
      </c>
      <c r="G89" t="s">
        <v>43</v>
      </c>
      <c r="H89" s="70">
        <f t="shared" si="15"/>
        <v>264</v>
      </c>
      <c r="K89" t="s">
        <v>58</v>
      </c>
      <c r="L89">
        <v>2</v>
      </c>
      <c r="M89">
        <v>96</v>
      </c>
      <c r="N89" t="s">
        <v>39</v>
      </c>
      <c r="O89" s="71">
        <f t="shared" ref="O89:O152" si="16">L89*M89*0.8</f>
        <v>153.60000000000002</v>
      </c>
      <c r="P89" s="102"/>
    </row>
    <row r="90" spans="1:16">
      <c r="D90" t="s">
        <v>46</v>
      </c>
      <c r="E90">
        <v>3</v>
      </c>
      <c r="F90">
        <v>90</v>
      </c>
      <c r="G90" t="s">
        <v>43</v>
      </c>
      <c r="H90" s="70">
        <f t="shared" si="15"/>
        <v>270</v>
      </c>
      <c r="K90" t="s">
        <v>72</v>
      </c>
      <c r="L90">
        <v>3</v>
      </c>
      <c r="M90">
        <v>90</v>
      </c>
      <c r="N90" t="s">
        <v>39</v>
      </c>
      <c r="O90" s="71">
        <f t="shared" si="16"/>
        <v>216</v>
      </c>
      <c r="P90" s="102"/>
    </row>
    <row r="91" spans="1:16">
      <c r="D91" t="s">
        <v>48</v>
      </c>
      <c r="E91">
        <v>1</v>
      </c>
      <c r="F91">
        <v>85</v>
      </c>
      <c r="G91" t="s">
        <v>37</v>
      </c>
      <c r="H91" s="70">
        <f t="shared" si="15"/>
        <v>85</v>
      </c>
      <c r="O91" s="71">
        <f t="shared" si="16"/>
        <v>0</v>
      </c>
      <c r="P91" s="102"/>
    </row>
    <row r="92" spans="1:16">
      <c r="D92" t="s">
        <v>52</v>
      </c>
      <c r="E92">
        <v>2</v>
      </c>
      <c r="F92">
        <v>92</v>
      </c>
      <c r="G92" t="s">
        <v>37</v>
      </c>
      <c r="H92" s="70">
        <f t="shared" si="15"/>
        <v>184</v>
      </c>
      <c r="O92" s="71">
        <f t="shared" si="16"/>
        <v>0</v>
      </c>
      <c r="P92" s="102"/>
    </row>
    <row r="93" spans="1:16">
      <c r="H93" s="70">
        <f t="shared" si="15"/>
        <v>0</v>
      </c>
      <c r="O93" s="71">
        <f t="shared" si="16"/>
        <v>0</v>
      </c>
      <c r="P93" s="102"/>
    </row>
    <row r="94" spans="1:16">
      <c r="H94" s="70">
        <f t="shared" si="15"/>
        <v>0</v>
      </c>
      <c r="O94" s="71">
        <f t="shared" si="16"/>
        <v>0</v>
      </c>
      <c r="P94" s="102"/>
    </row>
    <row r="95" spans="1:16">
      <c r="H95" s="70">
        <f t="shared" si="15"/>
        <v>0</v>
      </c>
      <c r="O95" s="71">
        <f t="shared" si="16"/>
        <v>0</v>
      </c>
      <c r="P95" s="102"/>
    </row>
    <row r="96" spans="1:16">
      <c r="H96" s="70">
        <f t="shared" si="15"/>
        <v>0</v>
      </c>
      <c r="O96" s="71">
        <f t="shared" si="16"/>
        <v>0</v>
      </c>
      <c r="P96" s="102"/>
    </row>
    <row r="97" spans="1:16" ht="15" customHeight="1" thickBot="1">
      <c r="A97" s="62"/>
      <c r="B97" s="62"/>
      <c r="C97" s="63"/>
      <c r="D97" s="64"/>
      <c r="E97" s="65">
        <f>SUM(E85:E96)</f>
        <v>15</v>
      </c>
      <c r="F97" s="65">
        <f>SUM(F85:F96)</f>
        <v>699</v>
      </c>
      <c r="G97" s="66"/>
      <c r="H97" s="67">
        <f t="shared" ref="H97" si="17">SUM(H85:H96)</f>
        <v>1321</v>
      </c>
      <c r="I97" s="68"/>
      <c r="J97" s="63"/>
      <c r="K97" s="69"/>
      <c r="L97" s="65">
        <f>SUM(L85:L96)</f>
        <v>13</v>
      </c>
      <c r="M97" s="65">
        <f>SUM(M85:M96)</f>
        <v>547</v>
      </c>
      <c r="N97" s="66"/>
      <c r="O97" s="65">
        <f t="shared" ref="O97" si="18">SUM(O85:O96)</f>
        <v>947.2</v>
      </c>
      <c r="P97" s="103"/>
    </row>
    <row r="98" spans="1:16" ht="17" thickTop="1" thickBot="1"/>
    <row r="99" spans="1:16" ht="15.75" customHeight="1" thickTop="1">
      <c r="A99" s="56" t="s">
        <v>0</v>
      </c>
      <c r="B99" s="57" t="s">
        <v>1</v>
      </c>
      <c r="C99" s="58"/>
      <c r="D99" s="58" t="s">
        <v>110</v>
      </c>
      <c r="E99" s="59" t="s">
        <v>111</v>
      </c>
      <c r="F99" s="59" t="s">
        <v>112</v>
      </c>
      <c r="G99" s="59"/>
      <c r="H99" s="76" t="s">
        <v>258</v>
      </c>
      <c r="J99" s="60"/>
      <c r="K99" s="60" t="s">
        <v>110</v>
      </c>
      <c r="L99" s="59" t="s">
        <v>111</v>
      </c>
      <c r="M99" s="59" t="s">
        <v>112</v>
      </c>
      <c r="N99" s="59"/>
      <c r="O99" s="75" t="s">
        <v>113</v>
      </c>
      <c r="P99" s="61" t="s">
        <v>4</v>
      </c>
    </row>
    <row r="100" spans="1:16">
      <c r="A100">
        <v>8</v>
      </c>
      <c r="B100">
        <v>22139008</v>
      </c>
      <c r="D100" t="s">
        <v>55</v>
      </c>
      <c r="E100">
        <v>2</v>
      </c>
      <c r="F100">
        <v>87</v>
      </c>
      <c r="G100" t="s">
        <v>43</v>
      </c>
      <c r="H100" s="70">
        <f t="shared" ref="H100:H102" si="19">E100*F100</f>
        <v>174</v>
      </c>
      <c r="K100" t="s">
        <v>38</v>
      </c>
      <c r="L100">
        <v>2</v>
      </c>
      <c r="M100">
        <v>88</v>
      </c>
      <c r="N100" t="s">
        <v>39</v>
      </c>
      <c r="O100" s="71">
        <f t="shared" si="16"/>
        <v>140.80000000000001</v>
      </c>
      <c r="P100" s="101">
        <f>(H112+O112)/(E112+(0.8*L112))</f>
        <v>86.14414414414415</v>
      </c>
    </row>
    <row r="101" spans="1:16">
      <c r="D101" t="s">
        <v>52</v>
      </c>
      <c r="E101">
        <v>2</v>
      </c>
      <c r="F101">
        <v>89</v>
      </c>
      <c r="G101" t="s">
        <v>37</v>
      </c>
      <c r="H101" s="70">
        <f t="shared" si="19"/>
        <v>178</v>
      </c>
      <c r="K101" t="s">
        <v>47</v>
      </c>
      <c r="L101">
        <v>2</v>
      </c>
      <c r="M101">
        <v>90</v>
      </c>
      <c r="N101" t="s">
        <v>39</v>
      </c>
      <c r="O101" s="71">
        <f t="shared" si="16"/>
        <v>144</v>
      </c>
      <c r="P101" s="102"/>
    </row>
    <row r="102" spans="1:16">
      <c r="D102" t="s">
        <v>48</v>
      </c>
      <c r="E102">
        <v>1</v>
      </c>
      <c r="F102">
        <v>88</v>
      </c>
      <c r="G102" t="s">
        <v>37</v>
      </c>
      <c r="H102" s="70">
        <f t="shared" si="19"/>
        <v>88</v>
      </c>
      <c r="K102" t="s">
        <v>68</v>
      </c>
      <c r="L102">
        <v>1</v>
      </c>
      <c r="M102">
        <v>88</v>
      </c>
      <c r="N102" t="s">
        <v>45</v>
      </c>
      <c r="O102" s="71">
        <f t="shared" si="16"/>
        <v>70.400000000000006</v>
      </c>
      <c r="P102" s="102"/>
    </row>
    <row r="103" spans="1:16">
      <c r="D103" t="s">
        <v>36</v>
      </c>
      <c r="E103">
        <v>1</v>
      </c>
      <c r="F103">
        <v>85</v>
      </c>
      <c r="G103" t="s">
        <v>37</v>
      </c>
      <c r="H103" s="70">
        <f t="shared" ref="H103:H111" si="20">E103*F103</f>
        <v>85</v>
      </c>
      <c r="K103" t="s">
        <v>49</v>
      </c>
      <c r="L103">
        <v>1</v>
      </c>
      <c r="M103">
        <v>85</v>
      </c>
      <c r="N103" t="s">
        <v>39</v>
      </c>
      <c r="O103" s="71">
        <f t="shared" si="16"/>
        <v>68</v>
      </c>
      <c r="P103" s="102"/>
    </row>
    <row r="104" spans="1:16">
      <c r="D104" t="s">
        <v>40</v>
      </c>
      <c r="E104">
        <v>1</v>
      </c>
      <c r="F104">
        <v>85</v>
      </c>
      <c r="G104" t="s">
        <v>37</v>
      </c>
      <c r="H104" s="70">
        <f t="shared" si="20"/>
        <v>85</v>
      </c>
      <c r="K104" t="s">
        <v>72</v>
      </c>
      <c r="L104">
        <v>3</v>
      </c>
      <c r="M104">
        <v>83</v>
      </c>
      <c r="N104" t="s">
        <v>39</v>
      </c>
      <c r="O104" s="71">
        <f t="shared" si="16"/>
        <v>199.20000000000002</v>
      </c>
      <c r="P104" s="102"/>
    </row>
    <row r="105" spans="1:16">
      <c r="D105" t="s">
        <v>42</v>
      </c>
      <c r="E105">
        <v>3</v>
      </c>
      <c r="F105">
        <v>89</v>
      </c>
      <c r="G105" t="s">
        <v>43</v>
      </c>
      <c r="H105" s="70">
        <f t="shared" si="20"/>
        <v>267</v>
      </c>
      <c r="O105" s="71">
        <f t="shared" si="16"/>
        <v>0</v>
      </c>
      <c r="P105" s="102"/>
    </row>
    <row r="106" spans="1:16">
      <c r="D106" t="s">
        <v>46</v>
      </c>
      <c r="E106">
        <v>3</v>
      </c>
      <c r="F106">
        <v>75</v>
      </c>
      <c r="G106" t="s">
        <v>43</v>
      </c>
      <c r="H106" s="70">
        <f t="shared" si="20"/>
        <v>225</v>
      </c>
      <c r="O106" s="71">
        <f t="shared" si="16"/>
        <v>0</v>
      </c>
      <c r="P106" s="102"/>
    </row>
    <row r="107" spans="1:16">
      <c r="D107" t="s">
        <v>50</v>
      </c>
      <c r="E107">
        <v>2</v>
      </c>
      <c r="F107">
        <v>94</v>
      </c>
      <c r="G107" t="s">
        <v>43</v>
      </c>
      <c r="H107" s="70">
        <f t="shared" si="20"/>
        <v>188</v>
      </c>
      <c r="O107" s="71">
        <f t="shared" si="16"/>
        <v>0</v>
      </c>
      <c r="P107" s="102"/>
    </row>
    <row r="108" spans="1:16">
      <c r="H108" s="70">
        <f t="shared" si="20"/>
        <v>0</v>
      </c>
      <c r="O108" s="71">
        <f t="shared" si="16"/>
        <v>0</v>
      </c>
      <c r="P108" s="102"/>
    </row>
    <row r="109" spans="1:16">
      <c r="H109" s="70">
        <f t="shared" si="20"/>
        <v>0</v>
      </c>
      <c r="O109" s="71">
        <f t="shared" si="16"/>
        <v>0</v>
      </c>
      <c r="P109" s="102"/>
    </row>
    <row r="110" spans="1:16">
      <c r="H110" s="70">
        <f t="shared" si="20"/>
        <v>0</v>
      </c>
      <c r="O110" s="71">
        <f t="shared" si="16"/>
        <v>0</v>
      </c>
      <c r="P110" s="102"/>
    </row>
    <row r="111" spans="1:16">
      <c r="H111" s="70">
        <f t="shared" si="20"/>
        <v>0</v>
      </c>
      <c r="O111" s="71">
        <f t="shared" si="16"/>
        <v>0</v>
      </c>
      <c r="P111" s="102"/>
    </row>
    <row r="112" spans="1:16" ht="15" customHeight="1" thickBot="1">
      <c r="A112" s="62"/>
      <c r="B112" s="62"/>
      <c r="C112" s="63"/>
      <c r="D112" s="64"/>
      <c r="E112" s="65">
        <f>SUM(E100:E111)</f>
        <v>15</v>
      </c>
      <c r="F112" s="65">
        <f>SUM(F100:F111)</f>
        <v>692</v>
      </c>
      <c r="G112" s="66"/>
      <c r="H112" s="67">
        <f t="shared" ref="H112" si="21">SUM(H100:H111)</f>
        <v>1290</v>
      </c>
      <c r="I112" s="68"/>
      <c r="J112" s="63"/>
      <c r="K112" s="69"/>
      <c r="L112" s="65">
        <f>SUM(L100:L111)</f>
        <v>9</v>
      </c>
      <c r="M112" s="65">
        <f>SUM(M100:M111)</f>
        <v>434</v>
      </c>
      <c r="N112" s="66"/>
      <c r="O112" s="65">
        <f t="shared" ref="O112" si="22">SUM(O100:O111)</f>
        <v>622.40000000000009</v>
      </c>
      <c r="P112" s="103"/>
    </row>
    <row r="113" spans="1:16" ht="17" thickTop="1" thickBot="1"/>
    <row r="114" spans="1:16" ht="15.75" customHeight="1" thickTop="1">
      <c r="A114" s="56" t="s">
        <v>0</v>
      </c>
      <c r="B114" s="57" t="s">
        <v>1</v>
      </c>
      <c r="C114" s="58"/>
      <c r="D114" s="58" t="s">
        <v>110</v>
      </c>
      <c r="E114" s="59" t="s">
        <v>111</v>
      </c>
      <c r="F114" s="59" t="s">
        <v>112</v>
      </c>
      <c r="G114" s="59"/>
      <c r="H114" s="76" t="s">
        <v>258</v>
      </c>
      <c r="J114" s="60"/>
      <c r="K114" s="60" t="s">
        <v>110</v>
      </c>
      <c r="L114" s="59" t="s">
        <v>111</v>
      </c>
      <c r="M114" s="59" t="s">
        <v>112</v>
      </c>
      <c r="N114" s="59"/>
      <c r="O114" s="75" t="s">
        <v>113</v>
      </c>
      <c r="P114" s="61" t="s">
        <v>4</v>
      </c>
    </row>
    <row r="115" spans="1:16">
      <c r="A115">
        <v>9</v>
      </c>
      <c r="B115">
        <v>22139009</v>
      </c>
      <c r="D115" t="s">
        <v>53</v>
      </c>
      <c r="E115">
        <v>2</v>
      </c>
      <c r="F115">
        <v>91</v>
      </c>
      <c r="G115" t="s">
        <v>43</v>
      </c>
      <c r="H115" s="70">
        <f t="shared" ref="H115:H126" si="23">E115*F115</f>
        <v>182</v>
      </c>
      <c r="K115" t="s">
        <v>73</v>
      </c>
      <c r="L115">
        <v>2</v>
      </c>
      <c r="M115">
        <v>88</v>
      </c>
      <c r="N115" t="s">
        <v>45</v>
      </c>
      <c r="O115" s="71">
        <f t="shared" si="16"/>
        <v>140.80000000000001</v>
      </c>
      <c r="P115" s="101">
        <f>(H127+O127)/(E127+(0.8*L127))</f>
        <v>88.825688073394502</v>
      </c>
    </row>
    <row r="116" spans="1:16">
      <c r="D116" t="s">
        <v>55</v>
      </c>
      <c r="E116">
        <v>2</v>
      </c>
      <c r="F116">
        <v>88</v>
      </c>
      <c r="G116" t="s">
        <v>43</v>
      </c>
      <c r="H116" s="70">
        <f t="shared" si="23"/>
        <v>176</v>
      </c>
      <c r="K116" t="s">
        <v>62</v>
      </c>
      <c r="L116">
        <v>2</v>
      </c>
      <c r="M116">
        <v>91</v>
      </c>
      <c r="N116" t="s">
        <v>39</v>
      </c>
      <c r="O116" s="71">
        <f t="shared" si="16"/>
        <v>145.6</v>
      </c>
      <c r="P116" s="102"/>
    </row>
    <row r="117" spans="1:16">
      <c r="D117" t="s">
        <v>74</v>
      </c>
      <c r="E117">
        <v>2</v>
      </c>
      <c r="F117">
        <v>95</v>
      </c>
      <c r="G117" t="s">
        <v>43</v>
      </c>
      <c r="H117" s="70">
        <f t="shared" si="23"/>
        <v>190</v>
      </c>
      <c r="K117" t="s">
        <v>56</v>
      </c>
      <c r="L117">
        <v>2</v>
      </c>
      <c r="M117">
        <v>90</v>
      </c>
      <c r="N117" t="s">
        <v>39</v>
      </c>
      <c r="O117" s="71">
        <f t="shared" si="16"/>
        <v>144</v>
      </c>
      <c r="P117" s="102"/>
    </row>
    <row r="118" spans="1:16">
      <c r="D118" t="s">
        <v>48</v>
      </c>
      <c r="E118">
        <v>1</v>
      </c>
      <c r="F118">
        <v>87</v>
      </c>
      <c r="G118" t="s">
        <v>37</v>
      </c>
      <c r="H118" s="70">
        <f t="shared" si="23"/>
        <v>87</v>
      </c>
      <c r="O118" s="71">
        <f t="shared" si="16"/>
        <v>0</v>
      </c>
      <c r="P118" s="102"/>
    </row>
    <row r="119" spans="1:16">
      <c r="D119" t="s">
        <v>36</v>
      </c>
      <c r="E119">
        <v>1</v>
      </c>
      <c r="F119">
        <v>85</v>
      </c>
      <c r="G119" t="s">
        <v>37</v>
      </c>
      <c r="H119" s="70">
        <f t="shared" si="23"/>
        <v>85</v>
      </c>
      <c r="O119" s="71">
        <f t="shared" si="16"/>
        <v>0</v>
      </c>
      <c r="P119" s="102"/>
    </row>
    <row r="120" spans="1:16">
      <c r="D120" t="s">
        <v>40</v>
      </c>
      <c r="E120">
        <v>1</v>
      </c>
      <c r="F120">
        <v>85</v>
      </c>
      <c r="G120" t="s">
        <v>37</v>
      </c>
      <c r="H120" s="70">
        <f t="shared" si="23"/>
        <v>85</v>
      </c>
      <c r="O120" s="71">
        <f t="shared" si="16"/>
        <v>0</v>
      </c>
      <c r="P120" s="102"/>
    </row>
    <row r="121" spans="1:16">
      <c r="D121" t="s">
        <v>46</v>
      </c>
      <c r="E121">
        <v>3</v>
      </c>
      <c r="F121">
        <v>81</v>
      </c>
      <c r="G121" t="s">
        <v>43</v>
      </c>
      <c r="H121" s="70">
        <f t="shared" si="23"/>
        <v>243</v>
      </c>
      <c r="O121" s="71">
        <f t="shared" si="16"/>
        <v>0</v>
      </c>
      <c r="P121" s="102"/>
    </row>
    <row r="122" spans="1:16">
      <c r="D122" t="s">
        <v>52</v>
      </c>
      <c r="E122">
        <v>2</v>
      </c>
      <c r="F122">
        <v>95</v>
      </c>
      <c r="G122" t="s">
        <v>37</v>
      </c>
      <c r="H122" s="70">
        <f t="shared" si="23"/>
        <v>190</v>
      </c>
      <c r="O122" s="71">
        <f t="shared" si="16"/>
        <v>0</v>
      </c>
      <c r="P122" s="102"/>
    </row>
    <row r="123" spans="1:16">
      <c r="D123" t="s">
        <v>75</v>
      </c>
      <c r="E123">
        <v>1</v>
      </c>
      <c r="F123">
        <v>84</v>
      </c>
      <c r="G123" t="s">
        <v>43</v>
      </c>
      <c r="H123" s="70">
        <f t="shared" si="23"/>
        <v>84</v>
      </c>
      <c r="O123" s="71">
        <f t="shared" si="16"/>
        <v>0</v>
      </c>
      <c r="P123" s="102"/>
    </row>
    <row r="124" spans="1:16">
      <c r="D124" t="s">
        <v>59</v>
      </c>
      <c r="E124">
        <v>2</v>
      </c>
      <c r="F124">
        <v>92</v>
      </c>
      <c r="G124" t="s">
        <v>43</v>
      </c>
      <c r="H124" s="70">
        <f t="shared" si="23"/>
        <v>184</v>
      </c>
      <c r="O124" s="71">
        <f t="shared" si="16"/>
        <v>0</v>
      </c>
      <c r="P124" s="102"/>
    </row>
    <row r="125" spans="1:16">
      <c r="H125" s="70">
        <f t="shared" si="23"/>
        <v>0</v>
      </c>
      <c r="O125" s="71">
        <f t="shared" si="16"/>
        <v>0</v>
      </c>
      <c r="P125" s="102"/>
    </row>
    <row r="126" spans="1:16">
      <c r="H126" s="70">
        <f t="shared" si="23"/>
        <v>0</v>
      </c>
      <c r="O126" s="71">
        <f t="shared" si="16"/>
        <v>0</v>
      </c>
      <c r="P126" s="102"/>
    </row>
    <row r="127" spans="1:16" ht="15" customHeight="1" thickBot="1">
      <c r="A127" s="62"/>
      <c r="B127" s="62"/>
      <c r="C127" s="63"/>
      <c r="D127" s="64"/>
      <c r="E127" s="65">
        <f>SUM(E115:E126)</f>
        <v>17</v>
      </c>
      <c r="F127" s="65">
        <f>SUM(F115:F126)</f>
        <v>883</v>
      </c>
      <c r="G127" s="66"/>
      <c r="H127" s="67">
        <f t="shared" ref="H127" si="24">SUM(H115:H126)</f>
        <v>1506</v>
      </c>
      <c r="I127" s="68"/>
      <c r="J127" s="63"/>
      <c r="K127" s="69"/>
      <c r="L127" s="65">
        <f>SUM(L115:L126)</f>
        <v>6</v>
      </c>
      <c r="M127" s="65">
        <f>SUM(M115:M126)</f>
        <v>269</v>
      </c>
      <c r="N127" s="66"/>
      <c r="O127" s="65">
        <f t="shared" ref="O127" si="25">SUM(O115:O126)</f>
        <v>430.4</v>
      </c>
      <c r="P127" s="103"/>
    </row>
    <row r="128" spans="1:16" ht="17" thickTop="1" thickBot="1"/>
    <row r="129" spans="1:16" ht="15.75" customHeight="1" thickTop="1">
      <c r="A129" s="56" t="s">
        <v>0</v>
      </c>
      <c r="B129" s="57" t="s">
        <v>1</v>
      </c>
      <c r="C129" s="58"/>
      <c r="D129" s="58" t="s">
        <v>110</v>
      </c>
      <c r="E129" s="59" t="s">
        <v>111</v>
      </c>
      <c r="F129" s="59" t="s">
        <v>112</v>
      </c>
      <c r="G129" s="59"/>
      <c r="H129" s="76" t="s">
        <v>258</v>
      </c>
      <c r="J129" s="60"/>
      <c r="K129" s="60" t="s">
        <v>110</v>
      </c>
      <c r="L129" s="59" t="s">
        <v>111</v>
      </c>
      <c r="M129" s="59" t="s">
        <v>112</v>
      </c>
      <c r="N129" s="59"/>
      <c r="O129" s="75" t="s">
        <v>113</v>
      </c>
      <c r="P129" s="61" t="s">
        <v>4</v>
      </c>
    </row>
    <row r="130" spans="1:16">
      <c r="A130">
        <v>10</v>
      </c>
      <c r="B130">
        <v>22139010</v>
      </c>
      <c r="D130" t="s">
        <v>61</v>
      </c>
      <c r="E130">
        <v>2</v>
      </c>
      <c r="F130">
        <v>90</v>
      </c>
      <c r="G130" t="s">
        <v>43</v>
      </c>
      <c r="H130" s="70">
        <f t="shared" ref="H130:H141" si="26">E130*F130</f>
        <v>180</v>
      </c>
      <c r="K130" t="s">
        <v>63</v>
      </c>
      <c r="L130">
        <v>2</v>
      </c>
      <c r="M130">
        <v>93</v>
      </c>
      <c r="N130" t="s">
        <v>39</v>
      </c>
      <c r="O130" s="71">
        <f t="shared" si="16"/>
        <v>148.80000000000001</v>
      </c>
      <c r="P130" s="101">
        <f>(H142+O142)/(E142+(0.8*L142))</f>
        <v>88.514851485148512</v>
      </c>
    </row>
    <row r="131" spans="1:16">
      <c r="D131" t="s">
        <v>36</v>
      </c>
      <c r="E131">
        <v>1</v>
      </c>
      <c r="F131">
        <v>85</v>
      </c>
      <c r="G131" t="s">
        <v>37</v>
      </c>
      <c r="H131" s="70">
        <f t="shared" si="26"/>
        <v>85</v>
      </c>
      <c r="K131" t="s">
        <v>64</v>
      </c>
      <c r="L131">
        <v>2</v>
      </c>
      <c r="M131">
        <v>83</v>
      </c>
      <c r="N131" t="s">
        <v>39</v>
      </c>
      <c r="O131" s="71">
        <f t="shared" si="16"/>
        <v>132.80000000000001</v>
      </c>
      <c r="P131" s="102"/>
    </row>
    <row r="132" spans="1:16">
      <c r="D132" t="s">
        <v>40</v>
      </c>
      <c r="E132">
        <v>1</v>
      </c>
      <c r="F132">
        <v>85</v>
      </c>
      <c r="G132" t="s">
        <v>37</v>
      </c>
      <c r="H132" s="70">
        <f t="shared" si="26"/>
        <v>85</v>
      </c>
      <c r="K132" t="s">
        <v>76</v>
      </c>
      <c r="L132">
        <v>2</v>
      </c>
      <c r="M132">
        <v>85</v>
      </c>
      <c r="N132" t="s">
        <v>39</v>
      </c>
      <c r="O132" s="71">
        <f t="shared" si="16"/>
        <v>136</v>
      </c>
      <c r="P132" s="102"/>
    </row>
    <row r="133" spans="1:16">
      <c r="D133" t="s">
        <v>46</v>
      </c>
      <c r="E133">
        <v>3</v>
      </c>
      <c r="F133">
        <v>86</v>
      </c>
      <c r="G133" t="s">
        <v>43</v>
      </c>
      <c r="H133" s="70">
        <f t="shared" si="26"/>
        <v>258</v>
      </c>
      <c r="K133" t="s">
        <v>47</v>
      </c>
      <c r="L133">
        <v>2</v>
      </c>
      <c r="M133">
        <v>95</v>
      </c>
      <c r="N133" t="s">
        <v>39</v>
      </c>
      <c r="O133" s="71">
        <f t="shared" si="16"/>
        <v>152</v>
      </c>
      <c r="P133" s="102"/>
    </row>
    <row r="134" spans="1:16">
      <c r="D134" t="s">
        <v>52</v>
      </c>
      <c r="E134">
        <v>2</v>
      </c>
      <c r="F134">
        <v>85</v>
      </c>
      <c r="G134" t="s">
        <v>37</v>
      </c>
      <c r="H134" s="70">
        <f t="shared" si="26"/>
        <v>170</v>
      </c>
      <c r="K134" t="s">
        <v>67</v>
      </c>
      <c r="L134">
        <v>1</v>
      </c>
      <c r="M134">
        <v>88</v>
      </c>
      <c r="N134" t="s">
        <v>39</v>
      </c>
      <c r="O134" s="71">
        <f t="shared" si="16"/>
        <v>70.400000000000006</v>
      </c>
      <c r="P134" s="102"/>
    </row>
    <row r="135" spans="1:16">
      <c r="D135" t="s">
        <v>75</v>
      </c>
      <c r="E135">
        <v>1</v>
      </c>
      <c r="F135">
        <v>88</v>
      </c>
      <c r="G135" t="s">
        <v>43</v>
      </c>
      <c r="H135" s="70">
        <f t="shared" si="26"/>
        <v>88</v>
      </c>
      <c r="O135" s="71">
        <f t="shared" si="16"/>
        <v>0</v>
      </c>
      <c r="P135" s="102"/>
    </row>
    <row r="136" spans="1:16">
      <c r="D136" t="s">
        <v>48</v>
      </c>
      <c r="E136">
        <v>1</v>
      </c>
      <c r="F136">
        <v>94</v>
      </c>
      <c r="G136" t="s">
        <v>37</v>
      </c>
      <c r="H136" s="70">
        <f t="shared" si="26"/>
        <v>94</v>
      </c>
      <c r="O136" s="71">
        <f t="shared" si="16"/>
        <v>0</v>
      </c>
      <c r="P136" s="102"/>
    </row>
    <row r="137" spans="1:16">
      <c r="D137" t="s">
        <v>50</v>
      </c>
      <c r="E137">
        <v>2</v>
      </c>
      <c r="F137">
        <v>94</v>
      </c>
      <c r="G137" t="s">
        <v>43</v>
      </c>
      <c r="H137" s="70">
        <f t="shared" si="26"/>
        <v>188</v>
      </c>
      <c r="O137" s="71">
        <f t="shared" si="16"/>
        <v>0</v>
      </c>
      <c r="P137" s="102"/>
    </row>
    <row r="138" spans="1:16">
      <c r="H138" s="70">
        <f t="shared" si="26"/>
        <v>0</v>
      </c>
      <c r="O138" s="71">
        <f t="shared" si="16"/>
        <v>0</v>
      </c>
      <c r="P138" s="102"/>
    </row>
    <row r="139" spans="1:16">
      <c r="H139" s="70">
        <f t="shared" si="26"/>
        <v>0</v>
      </c>
      <c r="O139" s="71">
        <f t="shared" si="16"/>
        <v>0</v>
      </c>
      <c r="P139" s="102"/>
    </row>
    <row r="140" spans="1:16">
      <c r="H140" s="70">
        <f t="shared" si="26"/>
        <v>0</v>
      </c>
      <c r="O140" s="71">
        <f t="shared" si="16"/>
        <v>0</v>
      </c>
      <c r="P140" s="102"/>
    </row>
    <row r="141" spans="1:16">
      <c r="H141" s="70">
        <f t="shared" si="26"/>
        <v>0</v>
      </c>
      <c r="O141" s="71">
        <f t="shared" si="16"/>
        <v>0</v>
      </c>
      <c r="P141" s="102"/>
    </row>
    <row r="142" spans="1:16" ht="15" customHeight="1" thickBot="1">
      <c r="A142" s="62"/>
      <c r="B142" s="62"/>
      <c r="C142" s="63"/>
      <c r="D142" s="64"/>
      <c r="E142" s="65">
        <f>SUM(E130:E141)</f>
        <v>13</v>
      </c>
      <c r="F142" s="65">
        <f>SUM(F130:F141)</f>
        <v>707</v>
      </c>
      <c r="G142" s="66"/>
      <c r="H142" s="67">
        <f t="shared" ref="H142" si="27">SUM(H130:H141)</f>
        <v>1148</v>
      </c>
      <c r="I142" s="68"/>
      <c r="J142" s="63"/>
      <c r="K142" s="69"/>
      <c r="L142" s="65">
        <f>SUM(L130:L141)</f>
        <v>9</v>
      </c>
      <c r="M142" s="65">
        <f>SUM(M130:M141)</f>
        <v>444</v>
      </c>
      <c r="N142" s="66"/>
      <c r="O142" s="65">
        <f t="shared" ref="O142" si="28">SUM(O130:O141)</f>
        <v>640</v>
      </c>
      <c r="P142" s="103"/>
    </row>
    <row r="143" spans="1:16" ht="17" thickTop="1" thickBot="1"/>
    <row r="144" spans="1:16" ht="15.75" customHeight="1" thickTop="1">
      <c r="A144" s="56" t="s">
        <v>0</v>
      </c>
      <c r="B144" s="57" t="s">
        <v>1</v>
      </c>
      <c r="C144" s="58"/>
      <c r="D144" s="58" t="s">
        <v>110</v>
      </c>
      <c r="E144" s="59" t="s">
        <v>111</v>
      </c>
      <c r="F144" s="59" t="s">
        <v>112</v>
      </c>
      <c r="G144" s="59"/>
      <c r="H144" s="76" t="s">
        <v>258</v>
      </c>
      <c r="J144" s="60"/>
      <c r="K144" s="60" t="s">
        <v>110</v>
      </c>
      <c r="L144" s="59" t="s">
        <v>111</v>
      </c>
      <c r="M144" s="59" t="s">
        <v>112</v>
      </c>
      <c r="N144" s="59"/>
      <c r="O144" s="75" t="s">
        <v>113</v>
      </c>
      <c r="P144" s="61" t="s">
        <v>4</v>
      </c>
    </row>
    <row r="145" spans="1:16">
      <c r="A145">
        <v>11</v>
      </c>
      <c r="B145">
        <v>22139011</v>
      </c>
      <c r="D145" t="s">
        <v>55</v>
      </c>
      <c r="E145">
        <v>2</v>
      </c>
      <c r="F145">
        <v>88</v>
      </c>
      <c r="G145" t="s">
        <v>43</v>
      </c>
      <c r="H145" s="70">
        <f t="shared" ref="H145:H156" si="29">E145*F145</f>
        <v>176</v>
      </c>
      <c r="K145" t="s">
        <v>38</v>
      </c>
      <c r="L145">
        <v>2</v>
      </c>
      <c r="M145">
        <v>85</v>
      </c>
      <c r="N145" t="s">
        <v>39</v>
      </c>
      <c r="O145" s="71">
        <f t="shared" si="16"/>
        <v>136</v>
      </c>
      <c r="P145" s="101">
        <f>(H157+O157)/(E157+(0.8*L157))</f>
        <v>87.600000000000009</v>
      </c>
    </row>
    <row r="146" spans="1:16">
      <c r="D146" t="s">
        <v>52</v>
      </c>
      <c r="E146">
        <v>2</v>
      </c>
      <c r="F146">
        <v>94</v>
      </c>
      <c r="G146" t="s">
        <v>37</v>
      </c>
      <c r="H146" s="70">
        <f t="shared" si="29"/>
        <v>188</v>
      </c>
      <c r="K146" t="s">
        <v>63</v>
      </c>
      <c r="L146">
        <v>2</v>
      </c>
      <c r="M146">
        <v>83</v>
      </c>
      <c r="N146" t="s">
        <v>39</v>
      </c>
      <c r="O146" s="71">
        <f t="shared" si="16"/>
        <v>132.80000000000001</v>
      </c>
      <c r="P146" s="102"/>
    </row>
    <row r="147" spans="1:16">
      <c r="D147" t="s">
        <v>36</v>
      </c>
      <c r="E147">
        <v>1</v>
      </c>
      <c r="F147">
        <v>85</v>
      </c>
      <c r="G147" t="s">
        <v>37</v>
      </c>
      <c r="H147" s="70">
        <f t="shared" si="29"/>
        <v>85</v>
      </c>
      <c r="K147" t="s">
        <v>56</v>
      </c>
      <c r="L147">
        <v>2</v>
      </c>
      <c r="M147">
        <v>88</v>
      </c>
      <c r="N147" t="s">
        <v>39</v>
      </c>
      <c r="O147" s="71">
        <f t="shared" si="16"/>
        <v>140.80000000000001</v>
      </c>
      <c r="P147" s="102"/>
    </row>
    <row r="148" spans="1:16">
      <c r="D148" t="s">
        <v>40</v>
      </c>
      <c r="E148">
        <v>1</v>
      </c>
      <c r="F148">
        <v>85</v>
      </c>
      <c r="G148" t="s">
        <v>37</v>
      </c>
      <c r="H148" s="70">
        <f t="shared" si="29"/>
        <v>85</v>
      </c>
      <c r="K148" t="s">
        <v>47</v>
      </c>
      <c r="L148">
        <v>2</v>
      </c>
      <c r="M148">
        <v>89</v>
      </c>
      <c r="N148" t="s">
        <v>39</v>
      </c>
      <c r="O148" s="71">
        <f t="shared" si="16"/>
        <v>142.4</v>
      </c>
      <c r="P148" s="102"/>
    </row>
    <row r="149" spans="1:16">
      <c r="D149" t="s">
        <v>42</v>
      </c>
      <c r="E149">
        <v>3</v>
      </c>
      <c r="F149">
        <v>89</v>
      </c>
      <c r="G149" t="s">
        <v>43</v>
      </c>
      <c r="H149" s="70">
        <f t="shared" si="29"/>
        <v>267</v>
      </c>
      <c r="K149" t="s">
        <v>68</v>
      </c>
      <c r="L149">
        <v>1</v>
      </c>
      <c r="M149">
        <v>94</v>
      </c>
      <c r="N149" t="s">
        <v>45</v>
      </c>
      <c r="O149" s="71">
        <f t="shared" si="16"/>
        <v>75.2</v>
      </c>
      <c r="P149" s="102"/>
    </row>
    <row r="150" spans="1:16">
      <c r="D150" t="s">
        <v>46</v>
      </c>
      <c r="E150">
        <v>3</v>
      </c>
      <c r="F150">
        <v>78</v>
      </c>
      <c r="G150" t="s">
        <v>43</v>
      </c>
      <c r="H150" s="70">
        <f t="shared" si="29"/>
        <v>234</v>
      </c>
      <c r="K150" t="s">
        <v>49</v>
      </c>
      <c r="L150">
        <v>1</v>
      </c>
      <c r="M150">
        <v>92</v>
      </c>
      <c r="N150" t="s">
        <v>39</v>
      </c>
      <c r="O150" s="71">
        <f t="shared" si="16"/>
        <v>73.600000000000009</v>
      </c>
      <c r="P150" s="102"/>
    </row>
    <row r="151" spans="1:16">
      <c r="D151" t="s">
        <v>48</v>
      </c>
      <c r="E151">
        <v>1</v>
      </c>
      <c r="F151">
        <v>89</v>
      </c>
      <c r="G151" t="s">
        <v>37</v>
      </c>
      <c r="H151" s="70">
        <f t="shared" si="29"/>
        <v>89</v>
      </c>
      <c r="O151" s="71">
        <f t="shared" si="16"/>
        <v>0</v>
      </c>
      <c r="P151" s="102"/>
    </row>
    <row r="152" spans="1:16">
      <c r="D152" t="s">
        <v>59</v>
      </c>
      <c r="E152">
        <v>2</v>
      </c>
      <c r="F152">
        <v>95</v>
      </c>
      <c r="G152" t="s">
        <v>43</v>
      </c>
      <c r="H152" s="70">
        <f t="shared" si="29"/>
        <v>190</v>
      </c>
      <c r="O152" s="71">
        <f t="shared" si="16"/>
        <v>0</v>
      </c>
      <c r="P152" s="102"/>
    </row>
    <row r="153" spans="1:16">
      <c r="H153" s="70">
        <f t="shared" si="29"/>
        <v>0</v>
      </c>
      <c r="O153" s="71">
        <f t="shared" ref="O153:O216" si="30">L153*M153*0.8</f>
        <v>0</v>
      </c>
      <c r="P153" s="102"/>
    </row>
    <row r="154" spans="1:16">
      <c r="H154" s="70">
        <f t="shared" si="29"/>
        <v>0</v>
      </c>
      <c r="O154" s="71">
        <f t="shared" si="30"/>
        <v>0</v>
      </c>
      <c r="P154" s="102"/>
    </row>
    <row r="155" spans="1:16">
      <c r="H155" s="70">
        <f t="shared" si="29"/>
        <v>0</v>
      </c>
      <c r="O155" s="71">
        <f t="shared" si="30"/>
        <v>0</v>
      </c>
      <c r="P155" s="102"/>
    </row>
    <row r="156" spans="1:16">
      <c r="H156" s="70">
        <f t="shared" si="29"/>
        <v>0</v>
      </c>
      <c r="O156" s="71">
        <f t="shared" si="30"/>
        <v>0</v>
      </c>
      <c r="P156" s="102"/>
    </row>
    <row r="157" spans="1:16" ht="15" customHeight="1" thickBot="1">
      <c r="A157" s="62"/>
      <c r="B157" s="62"/>
      <c r="C157" s="63"/>
      <c r="D157" s="64"/>
      <c r="E157" s="65">
        <f>SUM(E145:E156)</f>
        <v>15</v>
      </c>
      <c r="F157" s="65">
        <f>SUM(F145:F156)</f>
        <v>703</v>
      </c>
      <c r="G157" s="66"/>
      <c r="H157" s="67">
        <f t="shared" ref="H157" si="31">SUM(H145:H156)</f>
        <v>1314</v>
      </c>
      <c r="I157" s="68"/>
      <c r="J157" s="63"/>
      <c r="K157" s="69"/>
      <c r="L157" s="65">
        <f>SUM(L145:L156)</f>
        <v>10</v>
      </c>
      <c r="M157" s="65">
        <f>SUM(M145:M156)</f>
        <v>531</v>
      </c>
      <c r="N157" s="66"/>
      <c r="O157" s="65">
        <f t="shared" ref="O157" si="32">SUM(O145:O156)</f>
        <v>700.80000000000007</v>
      </c>
      <c r="P157" s="103"/>
    </row>
    <row r="158" spans="1:16" ht="17" thickTop="1" thickBot="1"/>
    <row r="159" spans="1:16" ht="15.75" customHeight="1" thickTop="1">
      <c r="A159" s="56" t="s">
        <v>0</v>
      </c>
      <c r="B159" s="57" t="s">
        <v>1</v>
      </c>
      <c r="C159" s="58"/>
      <c r="D159" s="58" t="s">
        <v>110</v>
      </c>
      <c r="E159" s="59" t="s">
        <v>111</v>
      </c>
      <c r="F159" s="59" t="s">
        <v>112</v>
      </c>
      <c r="G159" s="59"/>
      <c r="H159" s="76" t="s">
        <v>258</v>
      </c>
      <c r="J159" s="60"/>
      <c r="K159" s="60" t="s">
        <v>110</v>
      </c>
      <c r="L159" s="59" t="s">
        <v>111</v>
      </c>
      <c r="M159" s="59" t="s">
        <v>112</v>
      </c>
      <c r="N159" s="59"/>
      <c r="O159" s="75" t="s">
        <v>113</v>
      </c>
      <c r="P159" s="61" t="s">
        <v>4</v>
      </c>
    </row>
    <row r="160" spans="1:16">
      <c r="A160">
        <v>12</v>
      </c>
      <c r="B160">
        <v>22139012</v>
      </c>
      <c r="D160" t="s">
        <v>48</v>
      </c>
      <c r="E160">
        <v>1</v>
      </c>
      <c r="F160">
        <v>82</v>
      </c>
      <c r="G160" t="s">
        <v>37</v>
      </c>
      <c r="H160" s="70">
        <f t="shared" ref="H160:H171" si="33">E160*F160</f>
        <v>82</v>
      </c>
      <c r="K160" t="s">
        <v>38</v>
      </c>
      <c r="L160">
        <v>2</v>
      </c>
      <c r="M160">
        <v>88</v>
      </c>
      <c r="N160" t="s">
        <v>39</v>
      </c>
      <c r="O160" s="71">
        <f t="shared" si="30"/>
        <v>140.80000000000001</v>
      </c>
      <c r="P160" s="101">
        <f>(H172+O172)/(E172+(0.8*L172))</f>
        <v>87.519607843137265</v>
      </c>
    </row>
    <row r="161" spans="1:16">
      <c r="D161" t="s">
        <v>40</v>
      </c>
      <c r="E161">
        <v>1</v>
      </c>
      <c r="F161">
        <v>77</v>
      </c>
      <c r="G161" t="s">
        <v>37</v>
      </c>
      <c r="H161" s="70">
        <f t="shared" si="33"/>
        <v>77</v>
      </c>
      <c r="K161" t="s">
        <v>68</v>
      </c>
      <c r="L161">
        <v>1</v>
      </c>
      <c r="M161">
        <v>95</v>
      </c>
      <c r="N161" t="s">
        <v>45</v>
      </c>
      <c r="O161" s="71">
        <f t="shared" si="30"/>
        <v>76</v>
      </c>
      <c r="P161" s="102"/>
    </row>
    <row r="162" spans="1:16">
      <c r="D162" t="s">
        <v>77</v>
      </c>
      <c r="E162">
        <v>2</v>
      </c>
      <c r="F162">
        <v>91</v>
      </c>
      <c r="G162" t="s">
        <v>43</v>
      </c>
      <c r="H162" s="70">
        <f t="shared" si="33"/>
        <v>182</v>
      </c>
      <c r="K162" t="s">
        <v>58</v>
      </c>
      <c r="L162">
        <v>2</v>
      </c>
      <c r="M162">
        <v>96</v>
      </c>
      <c r="N162" t="s">
        <v>39</v>
      </c>
      <c r="O162" s="71">
        <f t="shared" si="30"/>
        <v>153.60000000000002</v>
      </c>
      <c r="P162" s="102"/>
    </row>
    <row r="163" spans="1:16">
      <c r="D163" t="s">
        <v>42</v>
      </c>
      <c r="E163">
        <v>3</v>
      </c>
      <c r="F163">
        <v>89</v>
      </c>
      <c r="G163" t="s">
        <v>43</v>
      </c>
      <c r="H163" s="70">
        <f t="shared" si="33"/>
        <v>267</v>
      </c>
      <c r="K163" t="s">
        <v>72</v>
      </c>
      <c r="L163">
        <v>3</v>
      </c>
      <c r="M163">
        <v>90</v>
      </c>
      <c r="N163" t="s">
        <v>39</v>
      </c>
      <c r="O163" s="71">
        <f t="shared" si="30"/>
        <v>216</v>
      </c>
      <c r="P163" s="102"/>
    </row>
    <row r="164" spans="1:16">
      <c r="D164" t="s">
        <v>46</v>
      </c>
      <c r="E164">
        <v>3</v>
      </c>
      <c r="F164">
        <v>75</v>
      </c>
      <c r="G164" t="s">
        <v>43</v>
      </c>
      <c r="H164" s="70">
        <f t="shared" si="33"/>
        <v>225</v>
      </c>
      <c r="O164" s="71">
        <f t="shared" si="30"/>
        <v>0</v>
      </c>
      <c r="P164" s="102"/>
    </row>
    <row r="165" spans="1:16">
      <c r="D165" t="s">
        <v>59</v>
      </c>
      <c r="E165">
        <v>2</v>
      </c>
      <c r="F165">
        <v>89</v>
      </c>
      <c r="G165" t="s">
        <v>43</v>
      </c>
      <c r="H165" s="70">
        <f t="shared" si="33"/>
        <v>178</v>
      </c>
      <c r="O165" s="71">
        <f t="shared" si="30"/>
        <v>0</v>
      </c>
      <c r="P165" s="102"/>
    </row>
    <row r="166" spans="1:16">
      <c r="D166" t="s">
        <v>52</v>
      </c>
      <c r="E166">
        <v>2</v>
      </c>
      <c r="F166">
        <v>94</v>
      </c>
      <c r="G166" t="s">
        <v>37</v>
      </c>
      <c r="H166" s="70">
        <f t="shared" si="33"/>
        <v>188</v>
      </c>
      <c r="O166" s="71">
        <f t="shared" si="30"/>
        <v>0</v>
      </c>
      <c r="P166" s="102"/>
    </row>
    <row r="167" spans="1:16">
      <c r="H167" s="70">
        <f t="shared" si="33"/>
        <v>0</v>
      </c>
      <c r="O167" s="71">
        <f t="shared" si="30"/>
        <v>0</v>
      </c>
      <c r="P167" s="102"/>
    </row>
    <row r="168" spans="1:16">
      <c r="H168" s="70">
        <f t="shared" si="33"/>
        <v>0</v>
      </c>
      <c r="O168" s="71">
        <f t="shared" si="30"/>
        <v>0</v>
      </c>
      <c r="P168" s="102"/>
    </row>
    <row r="169" spans="1:16">
      <c r="H169" s="70">
        <f t="shared" si="33"/>
        <v>0</v>
      </c>
      <c r="O169" s="71">
        <f t="shared" si="30"/>
        <v>0</v>
      </c>
      <c r="P169" s="102"/>
    </row>
    <row r="170" spans="1:16">
      <c r="H170" s="70">
        <f t="shared" si="33"/>
        <v>0</v>
      </c>
      <c r="O170" s="71">
        <f t="shared" si="30"/>
        <v>0</v>
      </c>
      <c r="P170" s="102"/>
    </row>
    <row r="171" spans="1:16">
      <c r="H171" s="70">
        <f t="shared" si="33"/>
        <v>0</v>
      </c>
      <c r="O171" s="71">
        <f t="shared" si="30"/>
        <v>0</v>
      </c>
      <c r="P171" s="102"/>
    </row>
    <row r="172" spans="1:16" ht="15" customHeight="1" thickBot="1">
      <c r="A172" s="62"/>
      <c r="B172" s="62"/>
      <c r="C172" s="63"/>
      <c r="D172" s="64"/>
      <c r="E172" s="65">
        <f>SUM(E160:E171)</f>
        <v>14</v>
      </c>
      <c r="F172" s="65">
        <f>SUM(F160:F171)</f>
        <v>597</v>
      </c>
      <c r="G172" s="66"/>
      <c r="H172" s="67">
        <f t="shared" ref="H172" si="34">SUM(H160:H171)</f>
        <v>1199</v>
      </c>
      <c r="I172" s="68"/>
      <c r="J172" s="63"/>
      <c r="K172" s="69"/>
      <c r="L172" s="65">
        <f>SUM(L160:L171)</f>
        <v>8</v>
      </c>
      <c r="M172" s="65">
        <f>SUM(M160:M171)</f>
        <v>369</v>
      </c>
      <c r="N172" s="66"/>
      <c r="O172" s="65">
        <f t="shared" ref="O172" si="35">SUM(O160:O171)</f>
        <v>586.40000000000009</v>
      </c>
      <c r="P172" s="103"/>
    </row>
    <row r="173" spans="1:16" ht="17" thickTop="1" thickBot="1"/>
    <row r="174" spans="1:16" ht="15.75" customHeight="1" thickTop="1">
      <c r="A174" s="56" t="s">
        <v>0</v>
      </c>
      <c r="B174" s="57" t="s">
        <v>1</v>
      </c>
      <c r="C174" s="58"/>
      <c r="D174" s="58" t="s">
        <v>110</v>
      </c>
      <c r="E174" s="59" t="s">
        <v>111</v>
      </c>
      <c r="F174" s="59" t="s">
        <v>112</v>
      </c>
      <c r="G174" s="59"/>
      <c r="H174" s="76" t="s">
        <v>258</v>
      </c>
      <c r="J174" s="60"/>
      <c r="K174" s="60" t="s">
        <v>110</v>
      </c>
      <c r="L174" s="59" t="s">
        <v>111</v>
      </c>
      <c r="M174" s="59" t="s">
        <v>112</v>
      </c>
      <c r="N174" s="59"/>
      <c r="O174" s="75" t="s">
        <v>113</v>
      </c>
      <c r="P174" s="61" t="s">
        <v>4</v>
      </c>
    </row>
    <row r="175" spans="1:16">
      <c r="A175">
        <v>13</v>
      </c>
      <c r="B175">
        <v>22139013</v>
      </c>
      <c r="D175" t="s">
        <v>52</v>
      </c>
      <c r="E175">
        <v>2</v>
      </c>
      <c r="F175">
        <v>91</v>
      </c>
      <c r="G175" t="s">
        <v>37</v>
      </c>
      <c r="H175" s="70">
        <f t="shared" ref="H175:H186" si="36">E175*F175</f>
        <v>182</v>
      </c>
      <c r="K175" t="s">
        <v>38</v>
      </c>
      <c r="L175">
        <v>2</v>
      </c>
      <c r="M175">
        <v>88</v>
      </c>
      <c r="N175" t="s">
        <v>39</v>
      </c>
      <c r="O175" s="71">
        <f t="shared" si="30"/>
        <v>140.80000000000001</v>
      </c>
      <c r="P175" s="101">
        <f>(H187+O187)/(E187+(0.8*L187))</f>
        <v>86.674242424242422</v>
      </c>
    </row>
    <row r="176" spans="1:16">
      <c r="D176" t="s">
        <v>40</v>
      </c>
      <c r="E176">
        <v>1</v>
      </c>
      <c r="F176">
        <v>75</v>
      </c>
      <c r="G176" t="s">
        <v>37</v>
      </c>
      <c r="H176" s="70">
        <f t="shared" si="36"/>
        <v>75</v>
      </c>
      <c r="K176" t="s">
        <v>78</v>
      </c>
      <c r="L176">
        <v>2</v>
      </c>
      <c r="M176">
        <v>88</v>
      </c>
      <c r="N176" t="s">
        <v>60</v>
      </c>
      <c r="O176" s="71">
        <f t="shared" si="30"/>
        <v>140.80000000000001</v>
      </c>
      <c r="P176" s="102"/>
    </row>
    <row r="177" spans="1:16">
      <c r="D177" t="s">
        <v>42</v>
      </c>
      <c r="E177">
        <v>3</v>
      </c>
      <c r="F177">
        <v>88</v>
      </c>
      <c r="G177" t="s">
        <v>43</v>
      </c>
      <c r="H177" s="70">
        <f t="shared" si="36"/>
        <v>264</v>
      </c>
      <c r="K177" t="s">
        <v>54</v>
      </c>
      <c r="L177">
        <v>1</v>
      </c>
      <c r="M177">
        <v>88</v>
      </c>
      <c r="N177" t="s">
        <v>45</v>
      </c>
      <c r="O177" s="71">
        <f t="shared" si="30"/>
        <v>70.400000000000006</v>
      </c>
      <c r="P177" s="102"/>
    </row>
    <row r="178" spans="1:16">
      <c r="D178" t="s">
        <v>46</v>
      </c>
      <c r="E178">
        <v>3</v>
      </c>
      <c r="F178">
        <v>76</v>
      </c>
      <c r="G178" t="s">
        <v>43</v>
      </c>
      <c r="H178" s="70">
        <f t="shared" si="36"/>
        <v>228</v>
      </c>
      <c r="K178" t="s">
        <v>56</v>
      </c>
      <c r="L178">
        <v>2</v>
      </c>
      <c r="M178">
        <v>88</v>
      </c>
      <c r="N178" t="s">
        <v>39</v>
      </c>
      <c r="O178" s="71">
        <f t="shared" si="30"/>
        <v>140.80000000000001</v>
      </c>
      <c r="P178" s="102"/>
    </row>
    <row r="179" spans="1:16">
      <c r="D179" t="s">
        <v>48</v>
      </c>
      <c r="E179">
        <v>1</v>
      </c>
      <c r="F179">
        <v>82</v>
      </c>
      <c r="G179" t="s">
        <v>37</v>
      </c>
      <c r="H179" s="70">
        <f t="shared" si="36"/>
        <v>82</v>
      </c>
      <c r="K179" t="s">
        <v>69</v>
      </c>
      <c r="L179">
        <v>2</v>
      </c>
      <c r="M179">
        <v>90</v>
      </c>
      <c r="N179" t="s">
        <v>60</v>
      </c>
      <c r="O179" s="71">
        <f t="shared" si="30"/>
        <v>144</v>
      </c>
      <c r="P179" s="102"/>
    </row>
    <row r="180" spans="1:16">
      <c r="D180" t="s">
        <v>59</v>
      </c>
      <c r="E180">
        <v>2</v>
      </c>
      <c r="F180">
        <v>85</v>
      </c>
      <c r="G180" t="s">
        <v>43</v>
      </c>
      <c r="H180" s="70">
        <f t="shared" si="36"/>
        <v>170</v>
      </c>
      <c r="K180" t="s">
        <v>71</v>
      </c>
      <c r="L180">
        <v>2</v>
      </c>
      <c r="M180">
        <v>87</v>
      </c>
      <c r="N180" t="s">
        <v>60</v>
      </c>
      <c r="O180" s="71">
        <f t="shared" si="30"/>
        <v>139.20000000000002</v>
      </c>
      <c r="P180" s="102"/>
    </row>
    <row r="181" spans="1:16">
      <c r="H181" s="70">
        <f t="shared" si="36"/>
        <v>0</v>
      </c>
      <c r="K181" t="s">
        <v>79</v>
      </c>
      <c r="L181">
        <v>1</v>
      </c>
      <c r="M181">
        <v>96</v>
      </c>
      <c r="N181" t="s">
        <v>45</v>
      </c>
      <c r="O181" s="71">
        <f t="shared" si="30"/>
        <v>76.800000000000011</v>
      </c>
      <c r="P181" s="102"/>
    </row>
    <row r="182" spans="1:16">
      <c r="H182" s="70">
        <f t="shared" si="36"/>
        <v>0</v>
      </c>
      <c r="K182" t="s">
        <v>80</v>
      </c>
      <c r="L182">
        <v>1</v>
      </c>
      <c r="M182">
        <v>95</v>
      </c>
      <c r="N182" t="s">
        <v>60</v>
      </c>
      <c r="O182" s="71">
        <f t="shared" si="30"/>
        <v>76</v>
      </c>
      <c r="P182" s="102"/>
    </row>
    <row r="183" spans="1:16">
      <c r="H183" s="70">
        <f t="shared" si="36"/>
        <v>0</v>
      </c>
      <c r="K183" t="s">
        <v>58</v>
      </c>
      <c r="L183">
        <v>2</v>
      </c>
      <c r="M183">
        <v>89</v>
      </c>
      <c r="N183" t="s">
        <v>39</v>
      </c>
      <c r="O183" s="71">
        <f t="shared" si="30"/>
        <v>142.4</v>
      </c>
      <c r="P183" s="102"/>
    </row>
    <row r="184" spans="1:16">
      <c r="H184" s="70">
        <f t="shared" si="36"/>
        <v>0</v>
      </c>
      <c r="K184" t="s">
        <v>72</v>
      </c>
      <c r="L184">
        <v>3</v>
      </c>
      <c r="M184">
        <v>90</v>
      </c>
      <c r="N184" t="s">
        <v>39</v>
      </c>
      <c r="O184" s="71">
        <f t="shared" si="30"/>
        <v>216</v>
      </c>
      <c r="P184" s="102"/>
    </row>
    <row r="185" spans="1:16">
      <c r="H185" s="70">
        <f t="shared" si="36"/>
        <v>0</v>
      </c>
      <c r="O185" s="71">
        <f t="shared" si="30"/>
        <v>0</v>
      </c>
      <c r="P185" s="102"/>
    </row>
    <row r="186" spans="1:16">
      <c r="H186" s="70">
        <f t="shared" si="36"/>
        <v>0</v>
      </c>
      <c r="O186" s="71">
        <f t="shared" si="30"/>
        <v>0</v>
      </c>
      <c r="P186" s="102"/>
    </row>
    <row r="187" spans="1:16" ht="15" customHeight="1" thickBot="1">
      <c r="A187" s="62"/>
      <c r="B187" s="62"/>
      <c r="C187" s="63"/>
      <c r="D187" s="64"/>
      <c r="E187" s="65">
        <f>SUM(E175:E186)</f>
        <v>12</v>
      </c>
      <c r="F187" s="65">
        <f>SUM(F175:F186)</f>
        <v>497</v>
      </c>
      <c r="G187" s="66"/>
      <c r="H187" s="67">
        <f t="shared" ref="H187" si="37">SUM(H175:H186)</f>
        <v>1001</v>
      </c>
      <c r="I187" s="68"/>
      <c r="J187" s="63"/>
      <c r="K187" s="69"/>
      <c r="L187" s="65">
        <f>SUM(L175:L186)</f>
        <v>18</v>
      </c>
      <c r="M187" s="65">
        <f>SUM(M175:M186)</f>
        <v>899</v>
      </c>
      <c r="N187" s="66"/>
      <c r="O187" s="65">
        <f t="shared" ref="O187" si="38">SUM(O175:O186)</f>
        <v>1287.2</v>
      </c>
      <c r="P187" s="103"/>
    </row>
    <row r="188" spans="1:16" ht="17" thickTop="1" thickBot="1"/>
    <row r="189" spans="1:16" ht="15.75" customHeight="1" thickTop="1">
      <c r="A189" s="56" t="s">
        <v>0</v>
      </c>
      <c r="B189" s="57" t="s">
        <v>1</v>
      </c>
      <c r="C189" s="58"/>
      <c r="D189" s="58" t="s">
        <v>110</v>
      </c>
      <c r="E189" s="59" t="s">
        <v>111</v>
      </c>
      <c r="F189" s="59" t="s">
        <v>112</v>
      </c>
      <c r="G189" s="59"/>
      <c r="H189" s="76" t="s">
        <v>258</v>
      </c>
      <c r="J189" s="60"/>
      <c r="K189" s="60" t="s">
        <v>110</v>
      </c>
      <c r="L189" s="59" t="s">
        <v>111</v>
      </c>
      <c r="M189" s="59" t="s">
        <v>112</v>
      </c>
      <c r="N189" s="59"/>
      <c r="O189" s="75" t="s">
        <v>113</v>
      </c>
      <c r="P189" s="61" t="s">
        <v>4</v>
      </c>
    </row>
    <row r="190" spans="1:16">
      <c r="A190">
        <v>14</v>
      </c>
      <c r="B190">
        <v>22139014</v>
      </c>
      <c r="D190" t="s">
        <v>55</v>
      </c>
      <c r="E190">
        <v>2</v>
      </c>
      <c r="F190">
        <v>89</v>
      </c>
      <c r="G190" t="s">
        <v>43</v>
      </c>
      <c r="H190" s="70">
        <f t="shared" ref="H190:H199" si="39">E190*F190</f>
        <v>178</v>
      </c>
      <c r="K190" t="s">
        <v>38</v>
      </c>
      <c r="L190">
        <v>2</v>
      </c>
      <c r="M190">
        <v>88</v>
      </c>
      <c r="N190" t="s">
        <v>39</v>
      </c>
      <c r="O190" s="71">
        <f t="shared" si="30"/>
        <v>140.80000000000001</v>
      </c>
      <c r="P190" s="101">
        <f>(H202+O202)/(E202+(0.8*L202))</f>
        <v>85.788135593220346</v>
      </c>
    </row>
    <row r="191" spans="1:16">
      <c r="D191" t="s">
        <v>48</v>
      </c>
      <c r="E191">
        <v>1</v>
      </c>
      <c r="F191">
        <v>88</v>
      </c>
      <c r="G191" t="s">
        <v>37</v>
      </c>
      <c r="H191" s="70">
        <f t="shared" si="39"/>
        <v>88</v>
      </c>
      <c r="K191" t="s">
        <v>62</v>
      </c>
      <c r="L191">
        <v>2</v>
      </c>
      <c r="M191">
        <v>94</v>
      </c>
      <c r="N191" t="s">
        <v>39</v>
      </c>
      <c r="O191" s="71">
        <f t="shared" si="30"/>
        <v>150.4</v>
      </c>
      <c r="P191" s="102"/>
    </row>
    <row r="192" spans="1:16">
      <c r="D192" t="s">
        <v>40</v>
      </c>
      <c r="E192">
        <v>1</v>
      </c>
      <c r="F192">
        <v>72</v>
      </c>
      <c r="G192" t="s">
        <v>37</v>
      </c>
      <c r="H192" s="70">
        <f t="shared" si="39"/>
        <v>72</v>
      </c>
      <c r="K192" t="s">
        <v>69</v>
      </c>
      <c r="L192">
        <v>2</v>
      </c>
      <c r="M192">
        <v>88</v>
      </c>
      <c r="N192" t="s">
        <v>60</v>
      </c>
      <c r="O192" s="71">
        <f t="shared" si="30"/>
        <v>140.80000000000001</v>
      </c>
      <c r="P192" s="102"/>
    </row>
    <row r="193" spans="1:16">
      <c r="D193" t="s">
        <v>42</v>
      </c>
      <c r="E193">
        <v>3</v>
      </c>
      <c r="F193">
        <v>89</v>
      </c>
      <c r="G193" t="s">
        <v>43</v>
      </c>
      <c r="H193" s="70">
        <f t="shared" si="39"/>
        <v>267</v>
      </c>
      <c r="K193" t="s">
        <v>68</v>
      </c>
      <c r="L193">
        <v>1</v>
      </c>
      <c r="M193">
        <v>86</v>
      </c>
      <c r="N193" t="s">
        <v>45</v>
      </c>
      <c r="O193" s="71">
        <f t="shared" si="30"/>
        <v>68.8</v>
      </c>
      <c r="P193" s="102"/>
    </row>
    <row r="194" spans="1:16">
      <c r="D194" t="s">
        <v>46</v>
      </c>
      <c r="E194">
        <v>3</v>
      </c>
      <c r="F194">
        <v>78</v>
      </c>
      <c r="G194" t="s">
        <v>43</v>
      </c>
      <c r="H194" s="70">
        <f t="shared" si="39"/>
        <v>234</v>
      </c>
      <c r="K194" t="s">
        <v>58</v>
      </c>
      <c r="L194">
        <v>2</v>
      </c>
      <c r="M194">
        <v>96</v>
      </c>
      <c r="N194" t="s">
        <v>39</v>
      </c>
      <c r="O194" s="71">
        <f t="shared" si="30"/>
        <v>153.60000000000002</v>
      </c>
      <c r="P194" s="102"/>
    </row>
    <row r="195" spans="1:16">
      <c r="D195" t="s">
        <v>52</v>
      </c>
      <c r="E195">
        <v>2</v>
      </c>
      <c r="F195">
        <v>87</v>
      </c>
      <c r="G195" t="s">
        <v>37</v>
      </c>
      <c r="H195" s="70">
        <f t="shared" si="39"/>
        <v>174</v>
      </c>
      <c r="K195" t="s">
        <v>72</v>
      </c>
      <c r="L195">
        <v>3</v>
      </c>
      <c r="M195">
        <v>78</v>
      </c>
      <c r="N195" t="s">
        <v>39</v>
      </c>
      <c r="O195" s="71">
        <f t="shared" si="30"/>
        <v>187.20000000000002</v>
      </c>
      <c r="P195" s="102"/>
    </row>
    <row r="196" spans="1:16">
      <c r="D196" t="s">
        <v>59</v>
      </c>
      <c r="E196">
        <v>2</v>
      </c>
      <c r="F196">
        <v>85</v>
      </c>
      <c r="G196" t="s">
        <v>43</v>
      </c>
      <c r="H196" s="70">
        <f t="shared" si="39"/>
        <v>170</v>
      </c>
      <c r="O196" s="71">
        <f t="shared" si="30"/>
        <v>0</v>
      </c>
      <c r="P196" s="102"/>
    </row>
    <row r="197" spans="1:16">
      <c r="H197" s="70">
        <f t="shared" si="39"/>
        <v>0</v>
      </c>
      <c r="O197" s="71">
        <f t="shared" si="30"/>
        <v>0</v>
      </c>
      <c r="P197" s="102"/>
    </row>
    <row r="198" spans="1:16">
      <c r="H198" s="70">
        <f t="shared" si="39"/>
        <v>0</v>
      </c>
      <c r="O198" s="71">
        <f t="shared" si="30"/>
        <v>0</v>
      </c>
      <c r="P198" s="102"/>
    </row>
    <row r="199" spans="1:16">
      <c r="H199" s="70">
        <f t="shared" si="39"/>
        <v>0</v>
      </c>
      <c r="O199" s="71">
        <f t="shared" si="30"/>
        <v>0</v>
      </c>
      <c r="P199" s="102"/>
    </row>
    <row r="200" spans="1:16">
      <c r="H200" s="70">
        <f t="shared" ref="H200:H216" si="40">E200*F200</f>
        <v>0</v>
      </c>
      <c r="O200" s="71">
        <f t="shared" si="30"/>
        <v>0</v>
      </c>
      <c r="P200" s="102"/>
    </row>
    <row r="201" spans="1:16">
      <c r="H201" s="70">
        <f t="shared" si="40"/>
        <v>0</v>
      </c>
      <c r="O201" s="71">
        <f t="shared" si="30"/>
        <v>0</v>
      </c>
      <c r="P201" s="102"/>
    </row>
    <row r="202" spans="1:16" ht="15" customHeight="1" thickBot="1">
      <c r="A202" s="62"/>
      <c r="B202" s="62"/>
      <c r="C202" s="63"/>
      <c r="D202" s="64"/>
      <c r="E202" s="65">
        <f>SUM(E190:E201)</f>
        <v>14</v>
      </c>
      <c r="F202" s="65">
        <f>SUM(F190:F201)</f>
        <v>588</v>
      </c>
      <c r="G202" s="66"/>
      <c r="H202" s="67">
        <f t="shared" ref="H202" si="41">SUM(H190:H201)</f>
        <v>1183</v>
      </c>
      <c r="I202" s="68"/>
      <c r="J202" s="63"/>
      <c r="K202" s="69"/>
      <c r="L202" s="65">
        <f>SUM(L190:L201)</f>
        <v>12</v>
      </c>
      <c r="M202" s="65">
        <f>SUM(M190:M201)</f>
        <v>530</v>
      </c>
      <c r="N202" s="66"/>
      <c r="O202" s="65">
        <f t="shared" ref="O202" si="42">SUM(O190:O201)</f>
        <v>841.60000000000014</v>
      </c>
      <c r="P202" s="103"/>
    </row>
    <row r="203" spans="1:16" ht="17" thickTop="1" thickBot="1"/>
    <row r="204" spans="1:16" ht="15.75" customHeight="1" thickTop="1">
      <c r="A204" s="56" t="s">
        <v>0</v>
      </c>
      <c r="B204" s="57" t="s">
        <v>1</v>
      </c>
      <c r="C204" s="58"/>
      <c r="D204" s="58" t="s">
        <v>110</v>
      </c>
      <c r="E204" s="59" t="s">
        <v>111</v>
      </c>
      <c r="F204" s="59" t="s">
        <v>112</v>
      </c>
      <c r="G204" s="59"/>
      <c r="H204" s="76" t="s">
        <v>258</v>
      </c>
      <c r="J204" s="60"/>
      <c r="K204" s="60" t="s">
        <v>110</v>
      </c>
      <c r="L204" s="59" t="s">
        <v>111</v>
      </c>
      <c r="M204" s="59" t="s">
        <v>112</v>
      </c>
      <c r="N204" s="59"/>
      <c r="O204" s="75" t="s">
        <v>113</v>
      </c>
      <c r="P204" s="61" t="s">
        <v>4</v>
      </c>
    </row>
    <row r="205" spans="1:16">
      <c r="A205">
        <v>15</v>
      </c>
      <c r="B205">
        <v>22139015</v>
      </c>
      <c r="D205" t="s">
        <v>36</v>
      </c>
      <c r="E205">
        <v>1</v>
      </c>
      <c r="F205">
        <v>85</v>
      </c>
      <c r="G205" t="s">
        <v>37</v>
      </c>
      <c r="H205" s="70">
        <f t="shared" si="40"/>
        <v>85</v>
      </c>
      <c r="K205" t="s">
        <v>81</v>
      </c>
      <c r="L205">
        <v>2</v>
      </c>
      <c r="M205">
        <v>87</v>
      </c>
      <c r="N205" t="s">
        <v>45</v>
      </c>
      <c r="O205" s="71">
        <f t="shared" si="30"/>
        <v>139.20000000000002</v>
      </c>
      <c r="P205" s="101">
        <f>(H217+O217)/(E217+(0.8*L217))</f>
        <v>87.606299212598429</v>
      </c>
    </row>
    <row r="206" spans="1:16">
      <c r="D206" t="s">
        <v>40</v>
      </c>
      <c r="E206">
        <v>1</v>
      </c>
      <c r="F206">
        <v>85</v>
      </c>
      <c r="G206" t="s">
        <v>37</v>
      </c>
      <c r="H206" s="70">
        <f t="shared" si="40"/>
        <v>85</v>
      </c>
      <c r="K206" t="s">
        <v>38</v>
      </c>
      <c r="L206">
        <v>2</v>
      </c>
      <c r="M206">
        <v>88</v>
      </c>
      <c r="N206" t="s">
        <v>39</v>
      </c>
      <c r="O206" s="71">
        <f t="shared" si="30"/>
        <v>140.80000000000001</v>
      </c>
      <c r="P206" s="102"/>
    </row>
    <row r="207" spans="1:16">
      <c r="D207" t="s">
        <v>55</v>
      </c>
      <c r="E207">
        <v>2</v>
      </c>
      <c r="F207">
        <v>86</v>
      </c>
      <c r="G207" t="s">
        <v>43</v>
      </c>
      <c r="H207" s="70">
        <f t="shared" si="40"/>
        <v>172</v>
      </c>
      <c r="K207" t="s">
        <v>71</v>
      </c>
      <c r="L207">
        <v>2</v>
      </c>
      <c r="M207">
        <v>91</v>
      </c>
      <c r="N207" t="s">
        <v>60</v>
      </c>
      <c r="O207" s="71">
        <f t="shared" si="30"/>
        <v>145.6</v>
      </c>
      <c r="P207" s="102"/>
    </row>
    <row r="208" spans="1:16">
      <c r="D208" t="s">
        <v>42</v>
      </c>
      <c r="E208">
        <v>3</v>
      </c>
      <c r="F208">
        <v>88</v>
      </c>
      <c r="G208" t="s">
        <v>43</v>
      </c>
      <c r="H208" s="70">
        <f t="shared" si="40"/>
        <v>264</v>
      </c>
      <c r="K208" t="s">
        <v>49</v>
      </c>
      <c r="L208">
        <v>1</v>
      </c>
      <c r="M208">
        <v>88</v>
      </c>
      <c r="N208" t="s">
        <v>39</v>
      </c>
      <c r="O208" s="71">
        <f t="shared" si="30"/>
        <v>70.400000000000006</v>
      </c>
      <c r="P208" s="102"/>
    </row>
    <row r="209" spans="1:16">
      <c r="D209" t="s">
        <v>46</v>
      </c>
      <c r="E209">
        <v>3</v>
      </c>
      <c r="F209">
        <v>86</v>
      </c>
      <c r="G209" t="s">
        <v>43</v>
      </c>
      <c r="H209" s="70">
        <f t="shared" si="40"/>
        <v>258</v>
      </c>
      <c r="K209" t="s">
        <v>80</v>
      </c>
      <c r="L209">
        <v>1</v>
      </c>
      <c r="M209">
        <v>91</v>
      </c>
      <c r="N209" t="s">
        <v>60</v>
      </c>
      <c r="O209" s="71">
        <f t="shared" si="30"/>
        <v>72.8</v>
      </c>
      <c r="P209" s="102"/>
    </row>
    <row r="210" spans="1:16">
      <c r="D210" t="s">
        <v>48</v>
      </c>
      <c r="E210">
        <v>1</v>
      </c>
      <c r="F210">
        <v>86</v>
      </c>
      <c r="G210" t="s">
        <v>37</v>
      </c>
      <c r="H210" s="70">
        <f t="shared" si="40"/>
        <v>86</v>
      </c>
      <c r="K210" t="s">
        <v>58</v>
      </c>
      <c r="L210">
        <v>2</v>
      </c>
      <c r="M210">
        <v>89</v>
      </c>
      <c r="N210" t="s">
        <v>39</v>
      </c>
      <c r="O210" s="71">
        <f t="shared" si="30"/>
        <v>142.4</v>
      </c>
      <c r="P210" s="102"/>
    </row>
    <row r="211" spans="1:16">
      <c r="D211" t="s">
        <v>59</v>
      </c>
      <c r="E211">
        <v>2</v>
      </c>
      <c r="F211">
        <v>88</v>
      </c>
      <c r="G211" t="s">
        <v>43</v>
      </c>
      <c r="H211" s="70">
        <f t="shared" si="40"/>
        <v>176</v>
      </c>
      <c r="K211" t="s">
        <v>72</v>
      </c>
      <c r="L211">
        <v>3</v>
      </c>
      <c r="M211">
        <v>85</v>
      </c>
      <c r="N211" t="s">
        <v>39</v>
      </c>
      <c r="O211" s="71">
        <f t="shared" si="30"/>
        <v>204</v>
      </c>
      <c r="P211" s="102"/>
    </row>
    <row r="212" spans="1:16">
      <c r="D212" t="s">
        <v>52</v>
      </c>
      <c r="E212">
        <v>2</v>
      </c>
      <c r="F212">
        <v>92</v>
      </c>
      <c r="G212" t="s">
        <v>37</v>
      </c>
      <c r="H212" s="70">
        <f t="shared" si="40"/>
        <v>184</v>
      </c>
      <c r="O212" s="71">
        <f t="shared" si="30"/>
        <v>0</v>
      </c>
      <c r="P212" s="102"/>
    </row>
    <row r="213" spans="1:16">
      <c r="H213" s="70">
        <f t="shared" si="40"/>
        <v>0</v>
      </c>
      <c r="O213" s="71">
        <f t="shared" si="30"/>
        <v>0</v>
      </c>
      <c r="P213" s="102"/>
    </row>
    <row r="214" spans="1:16">
      <c r="H214" s="70">
        <f t="shared" si="40"/>
        <v>0</v>
      </c>
      <c r="O214" s="71">
        <f t="shared" si="30"/>
        <v>0</v>
      </c>
      <c r="P214" s="102"/>
    </row>
    <row r="215" spans="1:16">
      <c r="H215" s="70">
        <f t="shared" si="40"/>
        <v>0</v>
      </c>
      <c r="O215" s="71">
        <f t="shared" si="30"/>
        <v>0</v>
      </c>
      <c r="P215" s="102"/>
    </row>
    <row r="216" spans="1:16">
      <c r="H216" s="70">
        <f t="shared" si="40"/>
        <v>0</v>
      </c>
      <c r="O216" s="71">
        <f t="shared" si="30"/>
        <v>0</v>
      </c>
      <c r="P216" s="102"/>
    </row>
    <row r="217" spans="1:16" ht="15" customHeight="1" thickBot="1">
      <c r="A217" s="62"/>
      <c r="B217" s="62"/>
      <c r="C217" s="63"/>
      <c r="D217" s="64"/>
      <c r="E217" s="65">
        <f>SUM(E205:E216)</f>
        <v>15</v>
      </c>
      <c r="F217" s="65">
        <f>SUM(F205:F216)</f>
        <v>696</v>
      </c>
      <c r="G217" s="66"/>
      <c r="H217" s="67">
        <f t="shared" ref="H217" si="43">SUM(H205:H216)</f>
        <v>1310</v>
      </c>
      <c r="I217" s="68"/>
      <c r="J217" s="63"/>
      <c r="K217" s="69"/>
      <c r="L217" s="65">
        <f>SUM(L205:L216)</f>
        <v>13</v>
      </c>
      <c r="M217" s="65">
        <f>SUM(M205:M216)</f>
        <v>619</v>
      </c>
      <c r="N217" s="66"/>
      <c r="O217" s="65">
        <f t="shared" ref="O217" si="44">SUM(O205:O216)</f>
        <v>915.19999999999993</v>
      </c>
      <c r="P217" s="103"/>
    </row>
    <row r="218" spans="1:16" ht="17" thickTop="1" thickBot="1"/>
    <row r="219" spans="1:16" ht="15.75" customHeight="1" thickTop="1">
      <c r="A219" s="56" t="s">
        <v>0</v>
      </c>
      <c r="B219" s="57" t="s">
        <v>1</v>
      </c>
      <c r="C219" s="58"/>
      <c r="D219" s="58" t="s">
        <v>110</v>
      </c>
      <c r="E219" s="59" t="s">
        <v>111</v>
      </c>
      <c r="F219" s="59" t="s">
        <v>112</v>
      </c>
      <c r="G219" s="59"/>
      <c r="H219" s="76" t="s">
        <v>258</v>
      </c>
      <c r="J219" s="60"/>
      <c r="K219" s="60" t="s">
        <v>110</v>
      </c>
      <c r="L219" s="59" t="s">
        <v>111</v>
      </c>
      <c r="M219" s="59" t="s">
        <v>112</v>
      </c>
      <c r="N219" s="59"/>
      <c r="O219" s="75" t="s">
        <v>113</v>
      </c>
      <c r="P219" s="61" t="s">
        <v>4</v>
      </c>
    </row>
    <row r="220" spans="1:16">
      <c r="A220">
        <v>16</v>
      </c>
      <c r="B220">
        <v>22139016</v>
      </c>
      <c r="D220" t="s">
        <v>48</v>
      </c>
      <c r="E220">
        <v>1</v>
      </c>
      <c r="F220">
        <v>87</v>
      </c>
      <c r="G220" t="s">
        <v>37</v>
      </c>
      <c r="H220" s="70">
        <f t="shared" ref="H220:H283" si="45">E220*F220</f>
        <v>87</v>
      </c>
      <c r="K220" t="s">
        <v>38</v>
      </c>
      <c r="L220">
        <v>2</v>
      </c>
      <c r="M220">
        <v>86</v>
      </c>
      <c r="N220" t="s">
        <v>39</v>
      </c>
      <c r="O220" s="71">
        <f t="shared" ref="O220:O283" si="46">L220*M220*0.8</f>
        <v>137.6</v>
      </c>
      <c r="P220" s="101">
        <f>(H232+O232)/(E232+(0.8*L232))</f>
        <v>84.447619047619057</v>
      </c>
    </row>
    <row r="221" spans="1:16">
      <c r="D221" t="s">
        <v>55</v>
      </c>
      <c r="E221">
        <v>2</v>
      </c>
      <c r="F221">
        <v>85</v>
      </c>
      <c r="G221" t="s">
        <v>43</v>
      </c>
      <c r="H221" s="70">
        <f t="shared" si="45"/>
        <v>170</v>
      </c>
      <c r="K221" t="s">
        <v>47</v>
      </c>
      <c r="L221">
        <v>2</v>
      </c>
      <c r="M221">
        <v>88</v>
      </c>
      <c r="N221" t="s">
        <v>39</v>
      </c>
      <c r="O221" s="71">
        <f t="shared" si="46"/>
        <v>140.80000000000001</v>
      </c>
      <c r="P221" s="102"/>
    </row>
    <row r="222" spans="1:16">
      <c r="D222" t="s">
        <v>52</v>
      </c>
      <c r="E222">
        <v>2</v>
      </c>
      <c r="F222">
        <v>92</v>
      </c>
      <c r="G222" t="s">
        <v>37</v>
      </c>
      <c r="H222" s="70">
        <f t="shared" si="45"/>
        <v>184</v>
      </c>
      <c r="K222" t="s">
        <v>57</v>
      </c>
      <c r="L222">
        <v>2</v>
      </c>
      <c r="M222">
        <v>90</v>
      </c>
      <c r="N222" t="s">
        <v>39</v>
      </c>
      <c r="O222" s="71">
        <f t="shared" si="46"/>
        <v>144</v>
      </c>
      <c r="P222" s="102"/>
    </row>
    <row r="223" spans="1:16">
      <c r="D223" t="s">
        <v>42</v>
      </c>
      <c r="E223">
        <v>3</v>
      </c>
      <c r="F223">
        <v>88</v>
      </c>
      <c r="G223" t="s">
        <v>43</v>
      </c>
      <c r="H223" s="70">
        <f t="shared" si="45"/>
        <v>264</v>
      </c>
      <c r="K223" t="s">
        <v>68</v>
      </c>
      <c r="L223">
        <v>1</v>
      </c>
      <c r="M223">
        <v>80</v>
      </c>
      <c r="N223" t="s">
        <v>45</v>
      </c>
      <c r="O223" s="71">
        <f t="shared" si="46"/>
        <v>64</v>
      </c>
      <c r="P223" s="102"/>
    </row>
    <row r="224" spans="1:16">
      <c r="D224" t="s">
        <v>46</v>
      </c>
      <c r="E224">
        <v>3</v>
      </c>
      <c r="F224">
        <v>76</v>
      </c>
      <c r="G224" t="s">
        <v>43</v>
      </c>
      <c r="H224" s="70">
        <f t="shared" si="45"/>
        <v>228</v>
      </c>
      <c r="K224" t="s">
        <v>72</v>
      </c>
      <c r="L224">
        <v>3</v>
      </c>
      <c r="M224">
        <v>80</v>
      </c>
      <c r="N224" t="s">
        <v>39</v>
      </c>
      <c r="O224" s="71">
        <f t="shared" si="46"/>
        <v>192</v>
      </c>
      <c r="P224" s="102"/>
    </row>
    <row r="225" spans="1:16">
      <c r="D225" t="s">
        <v>82</v>
      </c>
      <c r="E225">
        <v>2</v>
      </c>
      <c r="F225">
        <v>81</v>
      </c>
      <c r="G225" t="s">
        <v>43</v>
      </c>
      <c r="H225" s="70">
        <f t="shared" si="45"/>
        <v>162</v>
      </c>
      <c r="O225" s="71">
        <f t="shared" si="46"/>
        <v>0</v>
      </c>
      <c r="P225" s="102"/>
    </row>
    <row r="226" spans="1:16">
      <c r="H226" s="70">
        <f t="shared" si="45"/>
        <v>0</v>
      </c>
      <c r="O226" s="71">
        <f t="shared" si="46"/>
        <v>0</v>
      </c>
      <c r="P226" s="102"/>
    </row>
    <row r="227" spans="1:16">
      <c r="H227" s="70">
        <f t="shared" si="45"/>
        <v>0</v>
      </c>
      <c r="O227" s="71">
        <f t="shared" si="46"/>
        <v>0</v>
      </c>
      <c r="P227" s="102"/>
    </row>
    <row r="228" spans="1:16">
      <c r="H228" s="70">
        <f t="shared" si="45"/>
        <v>0</v>
      </c>
      <c r="O228" s="71">
        <f t="shared" si="46"/>
        <v>0</v>
      </c>
      <c r="P228" s="102"/>
    </row>
    <row r="229" spans="1:16">
      <c r="H229" s="70">
        <f t="shared" si="45"/>
        <v>0</v>
      </c>
      <c r="O229" s="71">
        <f t="shared" si="46"/>
        <v>0</v>
      </c>
      <c r="P229" s="102"/>
    </row>
    <row r="230" spans="1:16">
      <c r="H230" s="70">
        <f t="shared" si="45"/>
        <v>0</v>
      </c>
      <c r="O230" s="71">
        <f t="shared" si="46"/>
        <v>0</v>
      </c>
      <c r="P230" s="102"/>
    </row>
    <row r="231" spans="1:16">
      <c r="H231" s="70">
        <f t="shared" si="45"/>
        <v>0</v>
      </c>
      <c r="O231" s="71">
        <f t="shared" si="46"/>
        <v>0</v>
      </c>
      <c r="P231" s="102"/>
    </row>
    <row r="232" spans="1:16" ht="15" customHeight="1" thickBot="1">
      <c r="A232" s="62"/>
      <c r="B232" s="62"/>
      <c r="C232" s="63"/>
      <c r="D232" s="64"/>
      <c r="E232" s="65">
        <f>SUM(E220:E231)</f>
        <v>13</v>
      </c>
      <c r="F232" s="65">
        <f>SUM(F220:F231)</f>
        <v>509</v>
      </c>
      <c r="G232" s="66"/>
      <c r="H232" s="67">
        <f t="shared" ref="H232" si="47">SUM(H220:H231)</f>
        <v>1095</v>
      </c>
      <c r="I232" s="68"/>
      <c r="J232" s="63"/>
      <c r="K232" s="69"/>
      <c r="L232" s="65">
        <f>SUM(L220:L231)</f>
        <v>10</v>
      </c>
      <c r="M232" s="65">
        <f>SUM(M220:M231)</f>
        <v>424</v>
      </c>
      <c r="N232" s="66"/>
      <c r="O232" s="65">
        <f t="shared" ref="O232" si="48">SUM(O220:O231)</f>
        <v>678.4</v>
      </c>
      <c r="P232" s="103"/>
    </row>
    <row r="233" spans="1:16" ht="17" thickTop="1" thickBot="1"/>
    <row r="234" spans="1:16" ht="15.75" customHeight="1" thickTop="1">
      <c r="A234" s="56" t="s">
        <v>0</v>
      </c>
      <c r="B234" s="57" t="s">
        <v>1</v>
      </c>
      <c r="C234" s="58"/>
      <c r="D234" s="58" t="s">
        <v>110</v>
      </c>
      <c r="E234" s="59" t="s">
        <v>111</v>
      </c>
      <c r="F234" s="59" t="s">
        <v>112</v>
      </c>
      <c r="G234" s="59"/>
      <c r="H234" s="76" t="s">
        <v>258</v>
      </c>
      <c r="J234" s="60"/>
      <c r="K234" s="60" t="s">
        <v>110</v>
      </c>
      <c r="L234" s="59" t="s">
        <v>111</v>
      </c>
      <c r="M234" s="59" t="s">
        <v>112</v>
      </c>
      <c r="N234" s="59"/>
      <c r="O234" s="75" t="s">
        <v>113</v>
      </c>
      <c r="P234" s="61" t="s">
        <v>4</v>
      </c>
    </row>
    <row r="235" spans="1:16">
      <c r="A235">
        <v>17</v>
      </c>
      <c r="B235">
        <v>22139017</v>
      </c>
      <c r="D235" t="s">
        <v>53</v>
      </c>
      <c r="E235">
        <v>2</v>
      </c>
      <c r="F235">
        <v>92</v>
      </c>
      <c r="G235" t="s">
        <v>43</v>
      </c>
      <c r="H235" s="70">
        <f t="shared" si="45"/>
        <v>184</v>
      </c>
      <c r="K235" t="s">
        <v>68</v>
      </c>
      <c r="L235">
        <v>1</v>
      </c>
      <c r="M235">
        <v>84</v>
      </c>
      <c r="N235" t="s">
        <v>45</v>
      </c>
      <c r="O235" s="71">
        <f t="shared" si="46"/>
        <v>67.2</v>
      </c>
      <c r="P235" s="101">
        <f>(H247+O247)/(E247+(0.8*L247))</f>
        <v>89.688073394495419</v>
      </c>
    </row>
    <row r="236" spans="1:16">
      <c r="D236" t="s">
        <v>55</v>
      </c>
      <c r="E236">
        <v>2</v>
      </c>
      <c r="F236">
        <v>91</v>
      </c>
      <c r="G236" t="s">
        <v>43</v>
      </c>
      <c r="H236" s="70">
        <f t="shared" si="45"/>
        <v>182</v>
      </c>
      <c r="O236" s="71">
        <f t="shared" si="46"/>
        <v>0</v>
      </c>
      <c r="P236" s="102"/>
    </row>
    <row r="237" spans="1:16">
      <c r="D237" t="s">
        <v>74</v>
      </c>
      <c r="E237">
        <v>2</v>
      </c>
      <c r="F237">
        <v>96</v>
      </c>
      <c r="G237" t="s">
        <v>43</v>
      </c>
      <c r="H237" s="70">
        <f t="shared" si="45"/>
        <v>192</v>
      </c>
      <c r="O237" s="71">
        <f t="shared" si="46"/>
        <v>0</v>
      </c>
      <c r="P237" s="102"/>
    </row>
    <row r="238" spans="1:16">
      <c r="D238" t="s">
        <v>36</v>
      </c>
      <c r="E238">
        <v>1</v>
      </c>
      <c r="F238">
        <v>85</v>
      </c>
      <c r="G238" t="s">
        <v>37</v>
      </c>
      <c r="H238" s="70">
        <f t="shared" si="45"/>
        <v>85</v>
      </c>
      <c r="O238" s="71">
        <f t="shared" si="46"/>
        <v>0</v>
      </c>
      <c r="P238" s="102"/>
    </row>
    <row r="239" spans="1:16">
      <c r="D239" t="s">
        <v>40</v>
      </c>
      <c r="E239">
        <v>1</v>
      </c>
      <c r="F239">
        <v>85</v>
      </c>
      <c r="G239" t="s">
        <v>37</v>
      </c>
      <c r="H239" s="70">
        <f t="shared" si="45"/>
        <v>85</v>
      </c>
      <c r="O239" s="71">
        <f t="shared" si="46"/>
        <v>0</v>
      </c>
      <c r="P239" s="102"/>
    </row>
    <row r="240" spans="1:16">
      <c r="D240" t="s">
        <v>42</v>
      </c>
      <c r="E240">
        <v>3</v>
      </c>
      <c r="F240">
        <v>88</v>
      </c>
      <c r="G240" t="s">
        <v>43</v>
      </c>
      <c r="H240" s="70">
        <f t="shared" si="45"/>
        <v>264</v>
      </c>
      <c r="O240" s="71">
        <f t="shared" si="46"/>
        <v>0</v>
      </c>
      <c r="P240" s="102"/>
    </row>
    <row r="241" spans="1:16">
      <c r="D241" t="s">
        <v>46</v>
      </c>
      <c r="E241">
        <v>3</v>
      </c>
      <c r="F241">
        <v>91</v>
      </c>
      <c r="G241" t="s">
        <v>43</v>
      </c>
      <c r="H241" s="70">
        <f t="shared" si="45"/>
        <v>273</v>
      </c>
      <c r="O241" s="71">
        <f t="shared" si="46"/>
        <v>0</v>
      </c>
      <c r="P241" s="102"/>
    </row>
    <row r="242" spans="1:16">
      <c r="D242" t="s">
        <v>52</v>
      </c>
      <c r="E242">
        <v>2</v>
      </c>
      <c r="F242">
        <v>89</v>
      </c>
      <c r="G242" t="s">
        <v>37</v>
      </c>
      <c r="H242" s="70">
        <f t="shared" si="45"/>
        <v>178</v>
      </c>
      <c r="O242" s="71">
        <f t="shared" si="46"/>
        <v>0</v>
      </c>
      <c r="P242" s="102"/>
    </row>
    <row r="243" spans="1:16">
      <c r="D243" t="s">
        <v>48</v>
      </c>
      <c r="E243">
        <v>1</v>
      </c>
      <c r="F243">
        <v>93</v>
      </c>
      <c r="G243" t="s">
        <v>37</v>
      </c>
      <c r="H243" s="70">
        <f t="shared" si="45"/>
        <v>93</v>
      </c>
      <c r="O243" s="71">
        <f t="shared" si="46"/>
        <v>0</v>
      </c>
      <c r="P243" s="102"/>
    </row>
    <row r="244" spans="1:16">
      <c r="D244" t="s">
        <v>82</v>
      </c>
      <c r="E244">
        <v>2</v>
      </c>
      <c r="F244">
        <v>88</v>
      </c>
      <c r="G244" t="s">
        <v>43</v>
      </c>
      <c r="H244" s="70">
        <f t="shared" si="45"/>
        <v>176</v>
      </c>
      <c r="O244" s="71">
        <f t="shared" si="46"/>
        <v>0</v>
      </c>
      <c r="P244" s="102"/>
    </row>
    <row r="245" spans="1:16">
      <c r="D245" t="s">
        <v>59</v>
      </c>
      <c r="E245">
        <v>2</v>
      </c>
      <c r="F245">
        <v>88</v>
      </c>
      <c r="G245" t="s">
        <v>43</v>
      </c>
      <c r="H245" s="70">
        <f t="shared" si="45"/>
        <v>176</v>
      </c>
      <c r="O245" s="71">
        <f t="shared" si="46"/>
        <v>0</v>
      </c>
      <c r="P245" s="102"/>
    </row>
    <row r="246" spans="1:16">
      <c r="H246" s="70">
        <f t="shared" si="45"/>
        <v>0</v>
      </c>
      <c r="O246" s="71">
        <f t="shared" si="46"/>
        <v>0</v>
      </c>
      <c r="P246" s="102"/>
    </row>
    <row r="247" spans="1:16" ht="15" customHeight="1" thickBot="1">
      <c r="A247" s="62"/>
      <c r="B247" s="62"/>
      <c r="C247" s="63"/>
      <c r="D247" s="64"/>
      <c r="E247" s="65">
        <f>SUM(E235:E246)</f>
        <v>21</v>
      </c>
      <c r="F247" s="65">
        <f>SUM(F235:F246)</f>
        <v>986</v>
      </c>
      <c r="G247" s="66"/>
      <c r="H247" s="67">
        <f t="shared" ref="H247" si="49">SUM(H235:H246)</f>
        <v>1888</v>
      </c>
      <c r="I247" s="68"/>
      <c r="J247" s="63"/>
      <c r="K247" s="69"/>
      <c r="L247" s="65">
        <f>SUM(L235:L246)</f>
        <v>1</v>
      </c>
      <c r="M247" s="65">
        <f>SUM(M235:M246)</f>
        <v>84</v>
      </c>
      <c r="N247" s="66"/>
      <c r="O247" s="65">
        <f t="shared" ref="O247" si="50">SUM(O235:O246)</f>
        <v>67.2</v>
      </c>
      <c r="P247" s="103"/>
    </row>
    <row r="248" spans="1:16" ht="17" thickTop="1" thickBot="1"/>
    <row r="249" spans="1:16" ht="15.75" customHeight="1" thickTop="1">
      <c r="A249" s="56" t="s">
        <v>0</v>
      </c>
      <c r="B249" s="57" t="s">
        <v>1</v>
      </c>
      <c r="C249" s="58"/>
      <c r="D249" s="58" t="s">
        <v>110</v>
      </c>
      <c r="E249" s="59" t="s">
        <v>111</v>
      </c>
      <c r="F249" s="59" t="s">
        <v>112</v>
      </c>
      <c r="G249" s="59"/>
      <c r="H249" s="76" t="s">
        <v>258</v>
      </c>
      <c r="J249" s="60"/>
      <c r="K249" s="60" t="s">
        <v>110</v>
      </c>
      <c r="L249" s="59" t="s">
        <v>111</v>
      </c>
      <c r="M249" s="59" t="s">
        <v>112</v>
      </c>
      <c r="N249" s="59"/>
      <c r="O249" s="75" t="s">
        <v>113</v>
      </c>
      <c r="P249" s="61" t="s">
        <v>4</v>
      </c>
    </row>
    <row r="250" spans="1:16">
      <c r="A250">
        <v>18</v>
      </c>
      <c r="B250">
        <v>22139018</v>
      </c>
      <c r="D250" t="s">
        <v>48</v>
      </c>
      <c r="E250">
        <v>1</v>
      </c>
      <c r="F250">
        <v>90</v>
      </c>
      <c r="G250" t="s">
        <v>37</v>
      </c>
      <c r="H250" s="70">
        <f t="shared" si="45"/>
        <v>90</v>
      </c>
      <c r="K250" t="s">
        <v>62</v>
      </c>
      <c r="L250">
        <v>2</v>
      </c>
      <c r="M250">
        <v>94</v>
      </c>
      <c r="N250" t="s">
        <v>39</v>
      </c>
      <c r="O250" s="71">
        <f t="shared" si="46"/>
        <v>150.4</v>
      </c>
      <c r="P250" s="101">
        <f>(H262+O262)/(E262+(0.8*L262))</f>
        <v>88.189189189189207</v>
      </c>
    </row>
    <row r="251" spans="1:16">
      <c r="D251" t="s">
        <v>36</v>
      </c>
      <c r="E251">
        <v>1</v>
      </c>
      <c r="F251">
        <v>85</v>
      </c>
      <c r="G251" t="s">
        <v>37</v>
      </c>
      <c r="H251" s="70">
        <f t="shared" si="45"/>
        <v>85</v>
      </c>
      <c r="K251" t="s">
        <v>63</v>
      </c>
      <c r="L251">
        <v>2</v>
      </c>
      <c r="M251">
        <v>89</v>
      </c>
      <c r="N251" t="s">
        <v>39</v>
      </c>
      <c r="O251" s="71">
        <f t="shared" si="46"/>
        <v>142.4</v>
      </c>
      <c r="P251" s="102"/>
    </row>
    <row r="252" spans="1:16">
      <c r="D252" t="s">
        <v>40</v>
      </c>
      <c r="E252">
        <v>1</v>
      </c>
      <c r="F252">
        <v>85</v>
      </c>
      <c r="G252" t="s">
        <v>37</v>
      </c>
      <c r="H252" s="70">
        <f t="shared" si="45"/>
        <v>85</v>
      </c>
      <c r="K252" t="s">
        <v>44</v>
      </c>
      <c r="L252">
        <v>1</v>
      </c>
      <c r="M252">
        <v>92</v>
      </c>
      <c r="N252" t="s">
        <v>45</v>
      </c>
      <c r="O252" s="71">
        <f t="shared" si="46"/>
        <v>73.600000000000009</v>
      </c>
      <c r="P252" s="102"/>
    </row>
    <row r="253" spans="1:16">
      <c r="D253" t="s">
        <v>42</v>
      </c>
      <c r="E253">
        <v>3</v>
      </c>
      <c r="F253">
        <v>88</v>
      </c>
      <c r="G253" t="s">
        <v>43</v>
      </c>
      <c r="H253" s="70">
        <f t="shared" si="45"/>
        <v>264</v>
      </c>
      <c r="K253" t="s">
        <v>64</v>
      </c>
      <c r="L253">
        <v>2</v>
      </c>
      <c r="M253">
        <v>84</v>
      </c>
      <c r="N253" t="s">
        <v>39</v>
      </c>
      <c r="O253" s="71">
        <f t="shared" si="46"/>
        <v>134.4</v>
      </c>
      <c r="P253" s="102"/>
    </row>
    <row r="254" spans="1:16">
      <c r="D254" t="s">
        <v>46</v>
      </c>
      <c r="E254">
        <v>3</v>
      </c>
      <c r="F254">
        <v>81</v>
      </c>
      <c r="G254" t="s">
        <v>43</v>
      </c>
      <c r="H254" s="70">
        <f t="shared" si="45"/>
        <v>243</v>
      </c>
      <c r="K254" t="s">
        <v>56</v>
      </c>
      <c r="L254">
        <v>2</v>
      </c>
      <c r="M254">
        <v>90</v>
      </c>
      <c r="N254" t="s">
        <v>39</v>
      </c>
      <c r="O254" s="71">
        <f t="shared" si="46"/>
        <v>144</v>
      </c>
      <c r="P254" s="102"/>
    </row>
    <row r="255" spans="1:16">
      <c r="D255" t="s">
        <v>50</v>
      </c>
      <c r="E255">
        <v>2</v>
      </c>
      <c r="F255">
        <v>95</v>
      </c>
      <c r="G255" t="s">
        <v>43</v>
      </c>
      <c r="H255" s="70">
        <f t="shared" si="45"/>
        <v>190</v>
      </c>
      <c r="O255" s="71">
        <f t="shared" si="46"/>
        <v>0</v>
      </c>
      <c r="P255" s="102"/>
    </row>
    <row r="256" spans="1:16">
      <c r="D256" t="s">
        <v>82</v>
      </c>
      <c r="E256">
        <v>2</v>
      </c>
      <c r="F256">
        <v>86</v>
      </c>
      <c r="G256" t="s">
        <v>43</v>
      </c>
      <c r="H256" s="70">
        <f t="shared" si="45"/>
        <v>172</v>
      </c>
      <c r="O256" s="71">
        <f t="shared" si="46"/>
        <v>0</v>
      </c>
      <c r="P256" s="102"/>
    </row>
    <row r="257" spans="1:16">
      <c r="D257" t="s">
        <v>52</v>
      </c>
      <c r="E257">
        <v>2</v>
      </c>
      <c r="F257">
        <v>92</v>
      </c>
      <c r="G257" t="s">
        <v>37</v>
      </c>
      <c r="H257" s="70">
        <f t="shared" si="45"/>
        <v>184</v>
      </c>
      <c r="O257" s="71">
        <f t="shared" si="46"/>
        <v>0</v>
      </c>
      <c r="P257" s="102"/>
    </row>
    <row r="258" spans="1:16">
      <c r="H258" s="70">
        <f t="shared" si="45"/>
        <v>0</v>
      </c>
      <c r="O258" s="71">
        <f t="shared" si="46"/>
        <v>0</v>
      </c>
      <c r="P258" s="102"/>
    </row>
    <row r="259" spans="1:16">
      <c r="H259" s="70">
        <f t="shared" si="45"/>
        <v>0</v>
      </c>
      <c r="O259" s="71">
        <f t="shared" si="46"/>
        <v>0</v>
      </c>
      <c r="P259" s="102"/>
    </row>
    <row r="260" spans="1:16">
      <c r="H260" s="70">
        <f t="shared" si="45"/>
        <v>0</v>
      </c>
      <c r="O260" s="71">
        <f t="shared" si="46"/>
        <v>0</v>
      </c>
      <c r="P260" s="102"/>
    </row>
    <row r="261" spans="1:16">
      <c r="H261" s="70">
        <f t="shared" si="45"/>
        <v>0</v>
      </c>
      <c r="O261" s="71">
        <f t="shared" si="46"/>
        <v>0</v>
      </c>
      <c r="P261" s="102"/>
    </row>
    <row r="262" spans="1:16" ht="15" customHeight="1" thickBot="1">
      <c r="A262" s="62"/>
      <c r="B262" s="62"/>
      <c r="C262" s="63"/>
      <c r="D262" s="64"/>
      <c r="E262" s="65">
        <f>SUM(E250:E261)</f>
        <v>15</v>
      </c>
      <c r="F262" s="65">
        <f>SUM(F250:F261)</f>
        <v>702</v>
      </c>
      <c r="G262" s="66"/>
      <c r="H262" s="67">
        <f t="shared" ref="H262" si="51">SUM(H250:H261)</f>
        <v>1313</v>
      </c>
      <c r="I262" s="68"/>
      <c r="J262" s="63"/>
      <c r="K262" s="69"/>
      <c r="L262" s="65">
        <f>SUM(L250:L261)</f>
        <v>9</v>
      </c>
      <c r="M262" s="65">
        <f>SUM(M250:M261)</f>
        <v>449</v>
      </c>
      <c r="N262" s="66"/>
      <c r="O262" s="65">
        <f t="shared" ref="O262" si="52">SUM(O250:O261)</f>
        <v>644.80000000000007</v>
      </c>
      <c r="P262" s="103"/>
    </row>
    <row r="263" spans="1:16" ht="17" thickTop="1" thickBot="1"/>
    <row r="264" spans="1:16" ht="15.75" customHeight="1" thickTop="1">
      <c r="A264" s="56" t="s">
        <v>0</v>
      </c>
      <c r="B264" s="57" t="s">
        <v>1</v>
      </c>
      <c r="C264" s="58"/>
      <c r="D264" s="58" t="s">
        <v>110</v>
      </c>
      <c r="E264" s="59" t="s">
        <v>111</v>
      </c>
      <c r="F264" s="59" t="s">
        <v>112</v>
      </c>
      <c r="G264" s="59"/>
      <c r="H264" s="76" t="s">
        <v>258</v>
      </c>
      <c r="J264" s="60"/>
      <c r="K264" s="60" t="s">
        <v>110</v>
      </c>
      <c r="L264" s="59" t="s">
        <v>111</v>
      </c>
      <c r="M264" s="59" t="s">
        <v>112</v>
      </c>
      <c r="N264" s="59"/>
      <c r="O264" s="75" t="s">
        <v>113</v>
      </c>
      <c r="P264" s="61" t="s">
        <v>4</v>
      </c>
    </row>
    <row r="265" spans="1:16">
      <c r="A265">
        <v>19</v>
      </c>
      <c r="B265">
        <v>22139019</v>
      </c>
      <c r="D265" t="s">
        <v>53</v>
      </c>
      <c r="E265">
        <v>2</v>
      </c>
      <c r="F265">
        <v>93</v>
      </c>
      <c r="G265" t="s">
        <v>43</v>
      </c>
      <c r="H265" s="70">
        <f t="shared" si="45"/>
        <v>186</v>
      </c>
      <c r="K265" t="s">
        <v>68</v>
      </c>
      <c r="L265">
        <v>1</v>
      </c>
      <c r="M265">
        <v>90</v>
      </c>
      <c r="N265" t="s">
        <v>45</v>
      </c>
      <c r="O265" s="71">
        <f t="shared" si="46"/>
        <v>72</v>
      </c>
      <c r="P265" s="101">
        <f>(H277+O277)/(E277+(0.8*L277))</f>
        <v>90.153153153153156</v>
      </c>
    </row>
    <row r="266" spans="1:16">
      <c r="D266" t="s">
        <v>40</v>
      </c>
      <c r="E266">
        <v>1</v>
      </c>
      <c r="F266">
        <v>86</v>
      </c>
      <c r="G266" t="s">
        <v>37</v>
      </c>
      <c r="H266" s="70">
        <f t="shared" si="45"/>
        <v>86</v>
      </c>
      <c r="K266" t="s">
        <v>41</v>
      </c>
      <c r="L266">
        <v>2</v>
      </c>
      <c r="M266">
        <v>95</v>
      </c>
      <c r="N266" t="s">
        <v>39</v>
      </c>
      <c r="O266" s="71">
        <f t="shared" si="46"/>
        <v>152</v>
      </c>
      <c r="P266" s="102"/>
    </row>
    <row r="267" spans="1:16">
      <c r="D267" t="s">
        <v>42</v>
      </c>
      <c r="E267">
        <v>3</v>
      </c>
      <c r="F267">
        <v>88</v>
      </c>
      <c r="G267" t="s">
        <v>43</v>
      </c>
      <c r="H267" s="70">
        <f t="shared" si="45"/>
        <v>264</v>
      </c>
      <c r="K267" t="s">
        <v>63</v>
      </c>
      <c r="L267">
        <v>2</v>
      </c>
      <c r="M267">
        <v>93</v>
      </c>
      <c r="N267" t="s">
        <v>39</v>
      </c>
      <c r="O267" s="71">
        <f t="shared" si="46"/>
        <v>148.80000000000001</v>
      </c>
      <c r="P267" s="102"/>
    </row>
    <row r="268" spans="1:16">
      <c r="D268" t="s">
        <v>46</v>
      </c>
      <c r="E268">
        <v>3</v>
      </c>
      <c r="F268">
        <v>87</v>
      </c>
      <c r="G268" t="s">
        <v>43</v>
      </c>
      <c r="H268" s="70">
        <f t="shared" si="45"/>
        <v>261</v>
      </c>
      <c r="K268" t="s">
        <v>64</v>
      </c>
      <c r="L268">
        <v>2</v>
      </c>
      <c r="M268">
        <v>89</v>
      </c>
      <c r="N268" t="s">
        <v>39</v>
      </c>
      <c r="O268" s="71">
        <f t="shared" si="46"/>
        <v>142.4</v>
      </c>
      <c r="P268" s="102"/>
    </row>
    <row r="269" spans="1:16">
      <c r="D269" t="s">
        <v>52</v>
      </c>
      <c r="E269">
        <v>2</v>
      </c>
      <c r="F269">
        <v>89</v>
      </c>
      <c r="G269" t="s">
        <v>37</v>
      </c>
      <c r="H269" s="70">
        <f t="shared" si="45"/>
        <v>178</v>
      </c>
      <c r="K269" t="s">
        <v>47</v>
      </c>
      <c r="L269">
        <v>2</v>
      </c>
      <c r="M269">
        <v>92</v>
      </c>
      <c r="N269" t="s">
        <v>39</v>
      </c>
      <c r="O269" s="71">
        <f t="shared" si="46"/>
        <v>147.20000000000002</v>
      </c>
      <c r="P269" s="102"/>
    </row>
    <row r="270" spans="1:16">
      <c r="D270" t="s">
        <v>48</v>
      </c>
      <c r="E270">
        <v>1</v>
      </c>
      <c r="F270">
        <v>87</v>
      </c>
      <c r="G270" t="s">
        <v>37</v>
      </c>
      <c r="H270" s="70">
        <f t="shared" si="45"/>
        <v>87</v>
      </c>
      <c r="O270" s="71">
        <f t="shared" si="46"/>
        <v>0</v>
      </c>
      <c r="P270" s="102"/>
    </row>
    <row r="271" spans="1:16">
      <c r="D271" t="s">
        <v>36</v>
      </c>
      <c r="E271">
        <v>1</v>
      </c>
      <c r="F271">
        <v>89</v>
      </c>
      <c r="G271" t="s">
        <v>37</v>
      </c>
      <c r="H271" s="70">
        <f t="shared" si="45"/>
        <v>89</v>
      </c>
      <c r="O271" s="71">
        <f t="shared" si="46"/>
        <v>0</v>
      </c>
      <c r="P271" s="102"/>
    </row>
    <row r="272" spans="1:16">
      <c r="D272" t="s">
        <v>50</v>
      </c>
      <c r="E272">
        <v>2</v>
      </c>
      <c r="F272">
        <v>94</v>
      </c>
      <c r="G272" t="s">
        <v>43</v>
      </c>
      <c r="H272" s="70">
        <f t="shared" si="45"/>
        <v>188</v>
      </c>
      <c r="O272" s="71">
        <f t="shared" si="46"/>
        <v>0</v>
      </c>
      <c r="P272" s="102"/>
    </row>
    <row r="273" spans="1:16">
      <c r="H273" s="70">
        <f t="shared" si="45"/>
        <v>0</v>
      </c>
      <c r="O273" s="71">
        <f t="shared" si="46"/>
        <v>0</v>
      </c>
      <c r="P273" s="102"/>
    </row>
    <row r="274" spans="1:16">
      <c r="H274" s="70">
        <f t="shared" si="45"/>
        <v>0</v>
      </c>
      <c r="O274" s="71">
        <f t="shared" si="46"/>
        <v>0</v>
      </c>
      <c r="P274" s="102"/>
    </row>
    <row r="275" spans="1:16">
      <c r="H275" s="70">
        <f t="shared" si="45"/>
        <v>0</v>
      </c>
      <c r="O275" s="71">
        <f t="shared" si="46"/>
        <v>0</v>
      </c>
      <c r="P275" s="102"/>
    </row>
    <row r="276" spans="1:16">
      <c r="H276" s="70">
        <f t="shared" si="45"/>
        <v>0</v>
      </c>
      <c r="O276" s="71">
        <f t="shared" si="46"/>
        <v>0</v>
      </c>
      <c r="P276" s="102"/>
    </row>
    <row r="277" spans="1:16" ht="15" customHeight="1" thickBot="1">
      <c r="A277" s="62"/>
      <c r="B277" s="62"/>
      <c r="C277" s="63"/>
      <c r="D277" s="64"/>
      <c r="E277" s="65">
        <f>SUM(E265:E276)</f>
        <v>15</v>
      </c>
      <c r="F277" s="65">
        <f>SUM(F265:F276)</f>
        <v>713</v>
      </c>
      <c r="G277" s="66"/>
      <c r="H277" s="67">
        <f t="shared" ref="H277" si="53">SUM(H265:H276)</f>
        <v>1339</v>
      </c>
      <c r="I277" s="68"/>
      <c r="J277" s="63"/>
      <c r="K277" s="69"/>
      <c r="L277" s="65">
        <f>SUM(L265:L276)</f>
        <v>9</v>
      </c>
      <c r="M277" s="65">
        <f>SUM(M265:M276)</f>
        <v>459</v>
      </c>
      <c r="N277" s="66"/>
      <c r="O277" s="65">
        <f t="shared" ref="O277" si="54">SUM(O265:O276)</f>
        <v>662.40000000000009</v>
      </c>
      <c r="P277" s="103"/>
    </row>
    <row r="278" spans="1:16" ht="17" thickTop="1" thickBot="1"/>
    <row r="279" spans="1:16" ht="15.75" customHeight="1" thickTop="1">
      <c r="A279" s="56" t="s">
        <v>0</v>
      </c>
      <c r="B279" s="57" t="s">
        <v>1</v>
      </c>
      <c r="C279" s="58"/>
      <c r="D279" s="58" t="s">
        <v>110</v>
      </c>
      <c r="E279" s="59" t="s">
        <v>111</v>
      </c>
      <c r="F279" s="59" t="s">
        <v>112</v>
      </c>
      <c r="G279" s="59"/>
      <c r="H279" s="76" t="s">
        <v>258</v>
      </c>
      <c r="J279" s="60"/>
      <c r="K279" s="60" t="s">
        <v>110</v>
      </c>
      <c r="L279" s="59" t="s">
        <v>111</v>
      </c>
      <c r="M279" s="59" t="s">
        <v>112</v>
      </c>
      <c r="N279" s="59"/>
      <c r="O279" s="75" t="s">
        <v>113</v>
      </c>
      <c r="P279" s="61" t="s">
        <v>4</v>
      </c>
    </row>
    <row r="280" spans="1:16">
      <c r="A280">
        <v>20</v>
      </c>
      <c r="B280">
        <v>22139020</v>
      </c>
      <c r="D280" t="s">
        <v>48</v>
      </c>
      <c r="E280">
        <v>1</v>
      </c>
      <c r="F280">
        <v>87</v>
      </c>
      <c r="G280" t="s">
        <v>37</v>
      </c>
      <c r="H280" s="70">
        <f t="shared" si="45"/>
        <v>87</v>
      </c>
      <c r="K280" t="s">
        <v>63</v>
      </c>
      <c r="L280">
        <v>2</v>
      </c>
      <c r="M280">
        <v>96</v>
      </c>
      <c r="N280" t="s">
        <v>39</v>
      </c>
      <c r="O280" s="71">
        <f t="shared" si="46"/>
        <v>153.60000000000002</v>
      </c>
      <c r="P280" s="101">
        <f>(H292+O292)/(E292+(0.8*L292))</f>
        <v>87.882882882882882</v>
      </c>
    </row>
    <row r="281" spans="1:16">
      <c r="D281" t="s">
        <v>52</v>
      </c>
      <c r="E281">
        <v>2</v>
      </c>
      <c r="F281">
        <v>86</v>
      </c>
      <c r="G281" t="s">
        <v>37</v>
      </c>
      <c r="H281" s="70">
        <f t="shared" si="45"/>
        <v>172</v>
      </c>
      <c r="K281" t="s">
        <v>64</v>
      </c>
      <c r="L281">
        <v>2</v>
      </c>
      <c r="M281">
        <v>94</v>
      </c>
      <c r="N281" t="s">
        <v>39</v>
      </c>
      <c r="O281" s="71">
        <f t="shared" si="46"/>
        <v>150.4</v>
      </c>
      <c r="P281" s="102"/>
    </row>
    <row r="282" spans="1:16">
      <c r="D282" t="s">
        <v>55</v>
      </c>
      <c r="E282">
        <v>2</v>
      </c>
      <c r="F282">
        <v>89</v>
      </c>
      <c r="G282" t="s">
        <v>43</v>
      </c>
      <c r="H282" s="70">
        <f t="shared" si="45"/>
        <v>178</v>
      </c>
      <c r="K282" t="s">
        <v>56</v>
      </c>
      <c r="L282">
        <v>2</v>
      </c>
      <c r="M282">
        <v>93</v>
      </c>
      <c r="N282" t="s">
        <v>39</v>
      </c>
      <c r="O282" s="71">
        <f t="shared" si="46"/>
        <v>148.80000000000001</v>
      </c>
      <c r="P282" s="102"/>
    </row>
    <row r="283" spans="1:16">
      <c r="D283" t="s">
        <v>36</v>
      </c>
      <c r="E283">
        <v>1</v>
      </c>
      <c r="F283">
        <v>85</v>
      </c>
      <c r="G283" t="s">
        <v>37</v>
      </c>
      <c r="H283" s="70">
        <f t="shared" si="45"/>
        <v>85</v>
      </c>
      <c r="K283" t="s">
        <v>83</v>
      </c>
      <c r="L283">
        <v>2</v>
      </c>
      <c r="M283">
        <v>84</v>
      </c>
      <c r="N283" t="s">
        <v>39</v>
      </c>
      <c r="O283" s="71">
        <f t="shared" si="46"/>
        <v>134.4</v>
      </c>
      <c r="P283" s="102"/>
    </row>
    <row r="284" spans="1:16">
      <c r="D284" t="s">
        <v>40</v>
      </c>
      <c r="E284">
        <v>1</v>
      </c>
      <c r="F284">
        <v>85</v>
      </c>
      <c r="G284" t="s">
        <v>37</v>
      </c>
      <c r="H284" s="70">
        <f t="shared" ref="H284:H347" si="55">E284*F284</f>
        <v>85</v>
      </c>
      <c r="K284" t="s">
        <v>68</v>
      </c>
      <c r="L284">
        <v>1</v>
      </c>
      <c r="M284">
        <v>86</v>
      </c>
      <c r="N284" t="s">
        <v>45</v>
      </c>
      <c r="O284" s="71">
        <f t="shared" ref="O284:O347" si="56">L284*M284*0.8</f>
        <v>68.8</v>
      </c>
      <c r="P284" s="102"/>
    </row>
    <row r="285" spans="1:16">
      <c r="D285" t="s">
        <v>42</v>
      </c>
      <c r="E285">
        <v>3</v>
      </c>
      <c r="F285">
        <v>88</v>
      </c>
      <c r="G285" t="s">
        <v>43</v>
      </c>
      <c r="H285" s="70">
        <f t="shared" si="55"/>
        <v>264</v>
      </c>
      <c r="O285" s="71">
        <f t="shared" si="56"/>
        <v>0</v>
      </c>
      <c r="P285" s="102"/>
    </row>
    <row r="286" spans="1:16">
      <c r="D286" t="s">
        <v>46</v>
      </c>
      <c r="E286">
        <v>3</v>
      </c>
      <c r="F286">
        <v>80</v>
      </c>
      <c r="G286" t="s">
        <v>43</v>
      </c>
      <c r="H286" s="70">
        <f t="shared" si="55"/>
        <v>240</v>
      </c>
      <c r="O286" s="71">
        <f t="shared" si="56"/>
        <v>0</v>
      </c>
      <c r="P286" s="102"/>
    </row>
    <row r="287" spans="1:16">
      <c r="D287" t="s">
        <v>50</v>
      </c>
      <c r="E287">
        <v>2</v>
      </c>
      <c r="F287">
        <v>92</v>
      </c>
      <c r="G287" t="s">
        <v>43</v>
      </c>
      <c r="H287" s="70">
        <f t="shared" si="55"/>
        <v>184</v>
      </c>
      <c r="O287" s="71">
        <f t="shared" si="56"/>
        <v>0</v>
      </c>
      <c r="P287" s="102"/>
    </row>
    <row r="288" spans="1:16">
      <c r="H288" s="70">
        <f t="shared" si="55"/>
        <v>0</v>
      </c>
      <c r="O288" s="71">
        <f t="shared" si="56"/>
        <v>0</v>
      </c>
      <c r="P288" s="102"/>
    </row>
    <row r="289" spans="1:16">
      <c r="H289" s="70">
        <f t="shared" si="55"/>
        <v>0</v>
      </c>
      <c r="O289" s="71">
        <f t="shared" si="56"/>
        <v>0</v>
      </c>
      <c r="P289" s="102"/>
    </row>
    <row r="290" spans="1:16">
      <c r="H290" s="70">
        <f t="shared" si="55"/>
        <v>0</v>
      </c>
      <c r="O290" s="71">
        <f t="shared" si="56"/>
        <v>0</v>
      </c>
      <c r="P290" s="102"/>
    </row>
    <row r="291" spans="1:16">
      <c r="H291" s="70">
        <f t="shared" si="55"/>
        <v>0</v>
      </c>
      <c r="O291" s="71">
        <f t="shared" si="56"/>
        <v>0</v>
      </c>
      <c r="P291" s="102"/>
    </row>
    <row r="292" spans="1:16" ht="15" customHeight="1" thickBot="1">
      <c r="A292" s="62"/>
      <c r="B292" s="62"/>
      <c r="C292" s="63"/>
      <c r="D292" s="64"/>
      <c r="E292" s="65">
        <f>SUM(E280:E291)</f>
        <v>15</v>
      </c>
      <c r="F292" s="65">
        <f>SUM(F280:F291)</f>
        <v>692</v>
      </c>
      <c r="G292" s="66"/>
      <c r="H292" s="67">
        <f t="shared" ref="H292" si="57">SUM(H280:H291)</f>
        <v>1295</v>
      </c>
      <c r="I292" s="68"/>
      <c r="J292" s="63"/>
      <c r="K292" s="69"/>
      <c r="L292" s="65">
        <f>SUM(L280:L291)</f>
        <v>9</v>
      </c>
      <c r="M292" s="65">
        <f>SUM(M280:M291)</f>
        <v>453</v>
      </c>
      <c r="N292" s="66"/>
      <c r="O292" s="65">
        <f t="shared" ref="O292" si="58">SUM(O280:O291)</f>
        <v>656</v>
      </c>
      <c r="P292" s="103"/>
    </row>
    <row r="293" spans="1:16" ht="17" thickTop="1" thickBot="1"/>
    <row r="294" spans="1:16" ht="15.75" customHeight="1" thickTop="1">
      <c r="A294" s="56" t="s">
        <v>0</v>
      </c>
      <c r="B294" s="57" t="s">
        <v>1</v>
      </c>
      <c r="C294" s="58"/>
      <c r="D294" s="58" t="s">
        <v>110</v>
      </c>
      <c r="E294" s="59" t="s">
        <v>111</v>
      </c>
      <c r="F294" s="59" t="s">
        <v>112</v>
      </c>
      <c r="G294" s="59"/>
      <c r="H294" s="76" t="s">
        <v>258</v>
      </c>
      <c r="J294" s="60"/>
      <c r="K294" s="60" t="s">
        <v>110</v>
      </c>
      <c r="L294" s="59" t="s">
        <v>111</v>
      </c>
      <c r="M294" s="59" t="s">
        <v>112</v>
      </c>
      <c r="N294" s="59"/>
      <c r="O294" s="75" t="s">
        <v>113</v>
      </c>
      <c r="P294" s="61" t="s">
        <v>4</v>
      </c>
    </row>
    <row r="295" spans="1:16">
      <c r="A295">
        <v>21</v>
      </c>
      <c r="B295">
        <v>22139021</v>
      </c>
      <c r="D295" t="s">
        <v>74</v>
      </c>
      <c r="E295">
        <v>2</v>
      </c>
      <c r="F295">
        <v>97</v>
      </c>
      <c r="G295" t="s">
        <v>43</v>
      </c>
      <c r="H295" s="70">
        <f t="shared" si="55"/>
        <v>194</v>
      </c>
      <c r="K295" t="s">
        <v>41</v>
      </c>
      <c r="L295">
        <v>2</v>
      </c>
      <c r="M295">
        <v>95</v>
      </c>
      <c r="N295" t="s">
        <v>39</v>
      </c>
      <c r="O295" s="71">
        <f t="shared" si="56"/>
        <v>152</v>
      </c>
      <c r="P295" s="101">
        <f>(H307+O307)/(E307+(0.8*L307))</f>
        <v>88.840707964601762</v>
      </c>
    </row>
    <row r="296" spans="1:16">
      <c r="D296" t="s">
        <v>36</v>
      </c>
      <c r="E296">
        <v>1</v>
      </c>
      <c r="F296">
        <v>85</v>
      </c>
      <c r="G296" t="s">
        <v>37</v>
      </c>
      <c r="H296" s="70">
        <f t="shared" si="55"/>
        <v>85</v>
      </c>
      <c r="K296" t="s">
        <v>63</v>
      </c>
      <c r="L296">
        <v>2</v>
      </c>
      <c r="M296">
        <v>89</v>
      </c>
      <c r="N296" t="s">
        <v>39</v>
      </c>
      <c r="O296" s="71">
        <f t="shared" si="56"/>
        <v>142.4</v>
      </c>
      <c r="P296" s="102"/>
    </row>
    <row r="297" spans="1:16">
      <c r="D297" t="s">
        <v>40</v>
      </c>
      <c r="E297">
        <v>1</v>
      </c>
      <c r="F297">
        <v>85</v>
      </c>
      <c r="G297" t="s">
        <v>37</v>
      </c>
      <c r="H297" s="70">
        <f t="shared" si="55"/>
        <v>85</v>
      </c>
      <c r="K297" t="s">
        <v>84</v>
      </c>
      <c r="L297">
        <v>1</v>
      </c>
      <c r="M297">
        <v>88</v>
      </c>
      <c r="N297" t="s">
        <v>45</v>
      </c>
      <c r="O297" s="71">
        <f t="shared" si="56"/>
        <v>70.400000000000006</v>
      </c>
      <c r="P297" s="102"/>
    </row>
    <row r="298" spans="1:16">
      <c r="D298" t="s">
        <v>42</v>
      </c>
      <c r="E298">
        <v>3</v>
      </c>
      <c r="F298">
        <v>89</v>
      </c>
      <c r="G298" t="s">
        <v>43</v>
      </c>
      <c r="H298" s="70">
        <f t="shared" si="55"/>
        <v>267</v>
      </c>
      <c r="K298" t="s">
        <v>47</v>
      </c>
      <c r="L298">
        <v>2</v>
      </c>
      <c r="M298">
        <v>90</v>
      </c>
      <c r="N298" t="s">
        <v>39</v>
      </c>
      <c r="O298" s="71">
        <f t="shared" si="56"/>
        <v>144</v>
      </c>
      <c r="P298" s="102"/>
    </row>
    <row r="299" spans="1:16">
      <c r="D299" t="s">
        <v>46</v>
      </c>
      <c r="E299">
        <v>3</v>
      </c>
      <c r="F299">
        <v>84</v>
      </c>
      <c r="G299" t="s">
        <v>43</v>
      </c>
      <c r="H299" s="70">
        <f t="shared" si="55"/>
        <v>252</v>
      </c>
      <c r="O299" s="71">
        <f t="shared" si="56"/>
        <v>0</v>
      </c>
      <c r="P299" s="102"/>
    </row>
    <row r="300" spans="1:16">
      <c r="D300" t="s">
        <v>52</v>
      </c>
      <c r="E300">
        <v>2</v>
      </c>
      <c r="F300">
        <v>89</v>
      </c>
      <c r="G300" t="s">
        <v>37</v>
      </c>
      <c r="H300" s="70">
        <f t="shared" si="55"/>
        <v>178</v>
      </c>
      <c r="O300" s="71">
        <f t="shared" si="56"/>
        <v>0</v>
      </c>
      <c r="P300" s="102"/>
    </row>
    <row r="301" spans="1:16">
      <c r="D301" t="s">
        <v>48</v>
      </c>
      <c r="E301">
        <v>1</v>
      </c>
      <c r="F301">
        <v>84</v>
      </c>
      <c r="G301" t="s">
        <v>37</v>
      </c>
      <c r="H301" s="70">
        <f t="shared" si="55"/>
        <v>84</v>
      </c>
      <c r="O301" s="71">
        <f t="shared" si="56"/>
        <v>0</v>
      </c>
      <c r="P301" s="102"/>
    </row>
    <row r="302" spans="1:16">
      <c r="D302" t="s">
        <v>50</v>
      </c>
      <c r="E302">
        <v>2</v>
      </c>
      <c r="F302">
        <v>92</v>
      </c>
      <c r="G302" t="s">
        <v>43</v>
      </c>
      <c r="H302" s="70">
        <f t="shared" si="55"/>
        <v>184</v>
      </c>
      <c r="O302" s="71">
        <f t="shared" si="56"/>
        <v>0</v>
      </c>
      <c r="P302" s="102"/>
    </row>
    <row r="303" spans="1:16">
      <c r="D303" t="s">
        <v>82</v>
      </c>
      <c r="E303">
        <v>2</v>
      </c>
      <c r="F303">
        <v>85</v>
      </c>
      <c r="G303" t="s">
        <v>43</v>
      </c>
      <c r="H303" s="70">
        <f t="shared" si="55"/>
        <v>170</v>
      </c>
      <c r="O303" s="71">
        <f t="shared" si="56"/>
        <v>0</v>
      </c>
      <c r="P303" s="102"/>
    </row>
    <row r="304" spans="1:16">
      <c r="H304" s="70">
        <f t="shared" si="55"/>
        <v>0</v>
      </c>
      <c r="O304" s="71">
        <f t="shared" si="56"/>
        <v>0</v>
      </c>
      <c r="P304" s="102"/>
    </row>
    <row r="305" spans="1:16">
      <c r="H305" s="70">
        <f t="shared" si="55"/>
        <v>0</v>
      </c>
      <c r="O305" s="71">
        <f t="shared" si="56"/>
        <v>0</v>
      </c>
      <c r="P305" s="102"/>
    </row>
    <row r="306" spans="1:16">
      <c r="H306" s="70">
        <f t="shared" si="55"/>
        <v>0</v>
      </c>
      <c r="O306" s="71">
        <f t="shared" si="56"/>
        <v>0</v>
      </c>
      <c r="P306" s="102"/>
    </row>
    <row r="307" spans="1:16" ht="15" customHeight="1" thickBot="1">
      <c r="A307" s="62"/>
      <c r="B307" s="62"/>
      <c r="C307" s="63"/>
      <c r="D307" s="64"/>
      <c r="E307" s="65">
        <f>SUM(E295:E306)</f>
        <v>17</v>
      </c>
      <c r="F307" s="65">
        <f>SUM(F295:F306)</f>
        <v>790</v>
      </c>
      <c r="G307" s="66"/>
      <c r="H307" s="67">
        <f t="shared" ref="H307" si="59">SUM(H295:H306)</f>
        <v>1499</v>
      </c>
      <c r="I307" s="68"/>
      <c r="J307" s="63"/>
      <c r="K307" s="69"/>
      <c r="L307" s="65">
        <f>SUM(L295:L306)</f>
        <v>7</v>
      </c>
      <c r="M307" s="65">
        <f>SUM(M295:M306)</f>
        <v>362</v>
      </c>
      <c r="N307" s="66"/>
      <c r="O307" s="65">
        <f t="shared" ref="O307" si="60">SUM(O295:O306)</f>
        <v>508.79999999999995</v>
      </c>
      <c r="P307" s="103"/>
    </row>
    <row r="308" spans="1:16" ht="17" thickTop="1" thickBot="1"/>
    <row r="309" spans="1:16" ht="15.75" customHeight="1" thickTop="1">
      <c r="A309" s="56" t="s">
        <v>0</v>
      </c>
      <c r="B309" s="57" t="s">
        <v>1</v>
      </c>
      <c r="C309" s="58"/>
      <c r="D309" s="58" t="s">
        <v>110</v>
      </c>
      <c r="E309" s="59" t="s">
        <v>111</v>
      </c>
      <c r="F309" s="59" t="s">
        <v>112</v>
      </c>
      <c r="G309" s="59"/>
      <c r="H309" s="76" t="s">
        <v>258</v>
      </c>
      <c r="J309" s="60"/>
      <c r="K309" s="60" t="s">
        <v>110</v>
      </c>
      <c r="L309" s="59" t="s">
        <v>111</v>
      </c>
      <c r="M309" s="59" t="s">
        <v>112</v>
      </c>
      <c r="N309" s="59"/>
      <c r="O309" s="75" t="s">
        <v>113</v>
      </c>
      <c r="P309" s="61" t="s">
        <v>4</v>
      </c>
    </row>
    <row r="310" spans="1:16">
      <c r="A310">
        <v>22</v>
      </c>
      <c r="B310">
        <v>22139022</v>
      </c>
      <c r="D310" t="s">
        <v>53</v>
      </c>
      <c r="E310">
        <v>2</v>
      </c>
      <c r="F310">
        <v>93</v>
      </c>
      <c r="G310" t="s">
        <v>43</v>
      </c>
      <c r="H310" s="70">
        <f t="shared" si="55"/>
        <v>186</v>
      </c>
      <c r="K310" t="s">
        <v>41</v>
      </c>
      <c r="L310">
        <v>2</v>
      </c>
      <c r="M310">
        <v>95</v>
      </c>
      <c r="N310" t="s">
        <v>39</v>
      </c>
      <c r="O310" s="71">
        <f t="shared" si="56"/>
        <v>152</v>
      </c>
      <c r="P310" s="101">
        <f>(H322+O322)/(E322+(0.8*L322))</f>
        <v>91.486486486486484</v>
      </c>
    </row>
    <row r="311" spans="1:16">
      <c r="D311" t="s">
        <v>48</v>
      </c>
      <c r="E311">
        <v>1</v>
      </c>
      <c r="F311">
        <v>88</v>
      </c>
      <c r="G311" t="s">
        <v>37</v>
      </c>
      <c r="H311" s="70">
        <f t="shared" si="55"/>
        <v>88</v>
      </c>
      <c r="K311" t="s">
        <v>63</v>
      </c>
      <c r="L311">
        <v>2</v>
      </c>
      <c r="M311">
        <v>92</v>
      </c>
      <c r="N311" t="s">
        <v>39</v>
      </c>
      <c r="O311" s="71">
        <f t="shared" si="56"/>
        <v>147.20000000000002</v>
      </c>
      <c r="P311" s="102"/>
    </row>
    <row r="312" spans="1:16">
      <c r="D312" t="s">
        <v>36</v>
      </c>
      <c r="E312">
        <v>1</v>
      </c>
      <c r="F312">
        <v>98</v>
      </c>
      <c r="G312" t="s">
        <v>37</v>
      </c>
      <c r="H312" s="70">
        <f t="shared" si="55"/>
        <v>98</v>
      </c>
      <c r="K312" t="s">
        <v>47</v>
      </c>
      <c r="L312">
        <v>2</v>
      </c>
      <c r="M312">
        <v>95</v>
      </c>
      <c r="N312" t="s">
        <v>39</v>
      </c>
      <c r="O312" s="71">
        <f t="shared" si="56"/>
        <v>152</v>
      </c>
      <c r="P312" s="102"/>
    </row>
    <row r="313" spans="1:16">
      <c r="D313" t="s">
        <v>40</v>
      </c>
      <c r="E313">
        <v>1</v>
      </c>
      <c r="F313">
        <v>86</v>
      </c>
      <c r="G313" t="s">
        <v>37</v>
      </c>
      <c r="H313" s="70">
        <f t="shared" si="55"/>
        <v>86</v>
      </c>
      <c r="K313" t="s">
        <v>68</v>
      </c>
      <c r="L313">
        <v>1</v>
      </c>
      <c r="M313">
        <v>86</v>
      </c>
      <c r="N313" t="s">
        <v>45</v>
      </c>
      <c r="O313" s="71">
        <f t="shared" si="56"/>
        <v>68.8</v>
      </c>
      <c r="P313" s="102"/>
    </row>
    <row r="314" spans="1:16">
      <c r="D314" t="s">
        <v>42</v>
      </c>
      <c r="E314">
        <v>3</v>
      </c>
      <c r="F314">
        <v>88</v>
      </c>
      <c r="G314" t="s">
        <v>43</v>
      </c>
      <c r="H314" s="70">
        <f t="shared" si="55"/>
        <v>264</v>
      </c>
      <c r="K314" t="s">
        <v>49</v>
      </c>
      <c r="L314">
        <v>1</v>
      </c>
      <c r="M314">
        <v>90</v>
      </c>
      <c r="N314" t="s">
        <v>39</v>
      </c>
      <c r="O314" s="71">
        <f t="shared" si="56"/>
        <v>72</v>
      </c>
      <c r="P314" s="102"/>
    </row>
    <row r="315" spans="1:16">
      <c r="D315" t="s">
        <v>46</v>
      </c>
      <c r="E315">
        <v>3</v>
      </c>
      <c r="F315">
        <v>91</v>
      </c>
      <c r="G315" t="s">
        <v>43</v>
      </c>
      <c r="H315" s="70">
        <f t="shared" si="55"/>
        <v>273</v>
      </c>
      <c r="K315" t="s">
        <v>51</v>
      </c>
      <c r="L315">
        <v>1</v>
      </c>
      <c r="M315">
        <v>90</v>
      </c>
      <c r="N315" t="s">
        <v>39</v>
      </c>
      <c r="O315" s="71">
        <f t="shared" si="56"/>
        <v>72</v>
      </c>
      <c r="P315" s="102"/>
    </row>
    <row r="316" spans="1:16">
      <c r="D316" t="s">
        <v>52</v>
      </c>
      <c r="E316">
        <v>2</v>
      </c>
      <c r="F316">
        <v>91</v>
      </c>
      <c r="G316" t="s">
        <v>37</v>
      </c>
      <c r="H316" s="70">
        <f t="shared" si="55"/>
        <v>182</v>
      </c>
      <c r="O316" s="71">
        <f t="shared" si="56"/>
        <v>0</v>
      </c>
      <c r="P316" s="102"/>
    </row>
    <row r="317" spans="1:16">
      <c r="D317" t="s">
        <v>50</v>
      </c>
      <c r="E317">
        <v>2</v>
      </c>
      <c r="F317">
        <v>95</v>
      </c>
      <c r="G317" t="s">
        <v>43</v>
      </c>
      <c r="H317" s="70">
        <f t="shared" si="55"/>
        <v>190</v>
      </c>
      <c r="O317" s="71">
        <f t="shared" si="56"/>
        <v>0</v>
      </c>
      <c r="P317" s="102"/>
    </row>
    <row r="318" spans="1:16">
      <c r="H318" s="70">
        <f t="shared" si="55"/>
        <v>0</v>
      </c>
      <c r="O318" s="71">
        <f t="shared" si="56"/>
        <v>0</v>
      </c>
      <c r="P318" s="102"/>
    </row>
    <row r="319" spans="1:16">
      <c r="H319" s="70">
        <f t="shared" si="55"/>
        <v>0</v>
      </c>
      <c r="O319" s="71">
        <f t="shared" si="56"/>
        <v>0</v>
      </c>
      <c r="P319" s="102"/>
    </row>
    <row r="320" spans="1:16">
      <c r="H320" s="70">
        <f t="shared" si="55"/>
        <v>0</v>
      </c>
      <c r="O320" s="71">
        <f t="shared" si="56"/>
        <v>0</v>
      </c>
      <c r="P320" s="102"/>
    </row>
    <row r="321" spans="1:16">
      <c r="H321" s="70">
        <f t="shared" si="55"/>
        <v>0</v>
      </c>
      <c r="O321" s="71">
        <f t="shared" si="56"/>
        <v>0</v>
      </c>
      <c r="P321" s="102"/>
    </row>
    <row r="322" spans="1:16" ht="15" customHeight="1" thickBot="1">
      <c r="A322" s="62"/>
      <c r="B322" s="62"/>
      <c r="C322" s="63"/>
      <c r="D322" s="64"/>
      <c r="E322" s="65">
        <f>SUM(E310:E321)</f>
        <v>15</v>
      </c>
      <c r="F322" s="65">
        <f>SUM(F310:F321)</f>
        <v>730</v>
      </c>
      <c r="G322" s="66"/>
      <c r="H322" s="67">
        <f t="shared" ref="H322" si="61">SUM(H310:H321)</f>
        <v>1367</v>
      </c>
      <c r="I322" s="68"/>
      <c r="J322" s="63"/>
      <c r="K322" s="69"/>
      <c r="L322" s="65">
        <f>SUM(L310:L321)</f>
        <v>9</v>
      </c>
      <c r="M322" s="65">
        <f>SUM(M310:M321)</f>
        <v>548</v>
      </c>
      <c r="N322" s="66"/>
      <c r="O322" s="65">
        <f t="shared" ref="O322" si="62">SUM(O310:O321)</f>
        <v>664</v>
      </c>
      <c r="P322" s="103"/>
    </row>
    <row r="323" spans="1:16" ht="17" thickTop="1" thickBot="1"/>
    <row r="324" spans="1:16" ht="15.75" customHeight="1" thickTop="1">
      <c r="A324" s="56" t="s">
        <v>0</v>
      </c>
      <c r="B324" s="57" t="s">
        <v>1</v>
      </c>
      <c r="C324" s="58"/>
      <c r="D324" s="58" t="s">
        <v>110</v>
      </c>
      <c r="E324" s="59" t="s">
        <v>111</v>
      </c>
      <c r="F324" s="59" t="s">
        <v>112</v>
      </c>
      <c r="G324" s="59"/>
      <c r="H324" s="76" t="s">
        <v>258</v>
      </c>
      <c r="J324" s="60"/>
      <c r="K324" s="60" t="s">
        <v>110</v>
      </c>
      <c r="L324" s="59" t="s">
        <v>111</v>
      </c>
      <c r="M324" s="59" t="s">
        <v>112</v>
      </c>
      <c r="N324" s="59"/>
      <c r="O324" s="75" t="s">
        <v>113</v>
      </c>
      <c r="P324" s="61" t="s">
        <v>4</v>
      </c>
    </row>
    <row r="325" spans="1:16">
      <c r="A325">
        <v>23</v>
      </c>
      <c r="B325">
        <v>22139023</v>
      </c>
      <c r="D325" t="s">
        <v>53</v>
      </c>
      <c r="E325">
        <v>2</v>
      </c>
      <c r="F325">
        <v>90</v>
      </c>
      <c r="G325" t="s">
        <v>43</v>
      </c>
      <c r="H325" s="70">
        <f t="shared" si="55"/>
        <v>180</v>
      </c>
      <c r="K325" t="s">
        <v>63</v>
      </c>
      <c r="L325">
        <v>2</v>
      </c>
      <c r="M325">
        <v>91</v>
      </c>
      <c r="N325" t="s">
        <v>39</v>
      </c>
      <c r="O325" s="71">
        <f t="shared" si="56"/>
        <v>145.6</v>
      </c>
      <c r="P325" s="101">
        <f>(H337+O337)/(E337+(0.8*L337))</f>
        <v>90.340659340659343</v>
      </c>
    </row>
    <row r="326" spans="1:16">
      <c r="D326" t="s">
        <v>55</v>
      </c>
      <c r="E326">
        <v>2</v>
      </c>
      <c r="F326">
        <v>90</v>
      </c>
      <c r="G326" t="s">
        <v>43</v>
      </c>
      <c r="H326" s="70">
        <f t="shared" si="55"/>
        <v>180</v>
      </c>
      <c r="K326" t="s">
        <v>64</v>
      </c>
      <c r="L326">
        <v>2</v>
      </c>
      <c r="M326">
        <v>90</v>
      </c>
      <c r="N326" t="s">
        <v>39</v>
      </c>
      <c r="O326" s="71">
        <f t="shared" si="56"/>
        <v>144</v>
      </c>
      <c r="P326" s="102"/>
    </row>
    <row r="327" spans="1:16">
      <c r="D327" t="s">
        <v>46</v>
      </c>
      <c r="E327">
        <v>3</v>
      </c>
      <c r="F327">
        <v>85</v>
      </c>
      <c r="G327" t="s">
        <v>43</v>
      </c>
      <c r="H327" s="70">
        <f t="shared" si="55"/>
        <v>255</v>
      </c>
      <c r="K327" t="s">
        <v>56</v>
      </c>
      <c r="L327">
        <v>2</v>
      </c>
      <c r="M327">
        <v>95</v>
      </c>
      <c r="N327" t="s">
        <v>39</v>
      </c>
      <c r="O327" s="71">
        <f t="shared" si="56"/>
        <v>152</v>
      </c>
      <c r="P327" s="102"/>
    </row>
    <row r="328" spans="1:16">
      <c r="D328" t="s">
        <v>52</v>
      </c>
      <c r="E328">
        <v>2</v>
      </c>
      <c r="F328">
        <v>90</v>
      </c>
      <c r="G328" t="s">
        <v>37</v>
      </c>
      <c r="H328" s="70">
        <f t="shared" si="55"/>
        <v>180</v>
      </c>
      <c r="K328" t="s">
        <v>57</v>
      </c>
      <c r="L328">
        <v>2</v>
      </c>
      <c r="M328">
        <v>95</v>
      </c>
      <c r="N328" t="s">
        <v>39</v>
      </c>
      <c r="O328" s="71">
        <f t="shared" si="56"/>
        <v>152</v>
      </c>
      <c r="P328" s="102"/>
    </row>
    <row r="329" spans="1:16">
      <c r="D329" t="s">
        <v>75</v>
      </c>
      <c r="E329">
        <v>1</v>
      </c>
      <c r="F329">
        <v>92</v>
      </c>
      <c r="G329" t="s">
        <v>43</v>
      </c>
      <c r="H329" s="70">
        <f t="shared" si="55"/>
        <v>92</v>
      </c>
      <c r="K329" t="s">
        <v>85</v>
      </c>
      <c r="L329">
        <v>1</v>
      </c>
      <c r="M329">
        <v>92</v>
      </c>
      <c r="N329" t="s">
        <v>45</v>
      </c>
      <c r="O329" s="71">
        <f t="shared" si="56"/>
        <v>73.600000000000009</v>
      </c>
      <c r="P329" s="102"/>
    </row>
    <row r="330" spans="1:16">
      <c r="D330" t="s">
        <v>48</v>
      </c>
      <c r="E330">
        <v>1</v>
      </c>
      <c r="F330">
        <v>90</v>
      </c>
      <c r="G330" t="s">
        <v>37</v>
      </c>
      <c r="H330" s="70">
        <f t="shared" si="55"/>
        <v>90</v>
      </c>
      <c r="O330" s="71">
        <f t="shared" si="56"/>
        <v>0</v>
      </c>
      <c r="P330" s="102"/>
    </row>
    <row r="331" spans="1:16">
      <c r="H331" s="70">
        <f t="shared" si="55"/>
        <v>0</v>
      </c>
      <c r="O331" s="71">
        <f t="shared" si="56"/>
        <v>0</v>
      </c>
      <c r="P331" s="102"/>
    </row>
    <row r="332" spans="1:16">
      <c r="H332" s="70">
        <f t="shared" si="55"/>
        <v>0</v>
      </c>
      <c r="O332" s="71">
        <f t="shared" si="56"/>
        <v>0</v>
      </c>
      <c r="P332" s="102"/>
    </row>
    <row r="333" spans="1:16">
      <c r="H333" s="70">
        <f t="shared" si="55"/>
        <v>0</v>
      </c>
      <c r="O333" s="71">
        <f t="shared" si="56"/>
        <v>0</v>
      </c>
      <c r="P333" s="102"/>
    </row>
    <row r="334" spans="1:16">
      <c r="H334" s="70">
        <f t="shared" si="55"/>
        <v>0</v>
      </c>
      <c r="O334" s="71">
        <f t="shared" si="56"/>
        <v>0</v>
      </c>
      <c r="P334" s="102"/>
    </row>
    <row r="335" spans="1:16">
      <c r="H335" s="70">
        <f t="shared" si="55"/>
        <v>0</v>
      </c>
      <c r="O335" s="71">
        <f t="shared" si="56"/>
        <v>0</v>
      </c>
      <c r="P335" s="102"/>
    </row>
    <row r="336" spans="1:16">
      <c r="H336" s="70">
        <f t="shared" si="55"/>
        <v>0</v>
      </c>
      <c r="O336" s="71">
        <f t="shared" si="56"/>
        <v>0</v>
      </c>
      <c r="P336" s="102"/>
    </row>
    <row r="337" spans="1:16" ht="15" customHeight="1" thickBot="1">
      <c r="A337" s="62"/>
      <c r="B337" s="62"/>
      <c r="C337" s="63"/>
      <c r="D337" s="64"/>
      <c r="E337" s="65">
        <f>SUM(E325:E336)</f>
        <v>11</v>
      </c>
      <c r="F337" s="65">
        <f>SUM(F325:F336)</f>
        <v>537</v>
      </c>
      <c r="G337" s="66"/>
      <c r="H337" s="67">
        <f t="shared" ref="H337" si="63">SUM(H325:H336)</f>
        <v>977</v>
      </c>
      <c r="I337" s="68"/>
      <c r="J337" s="63"/>
      <c r="K337" s="69"/>
      <c r="L337" s="65">
        <f>SUM(L325:L336)</f>
        <v>9</v>
      </c>
      <c r="M337" s="65">
        <f>SUM(M325:M336)</f>
        <v>463</v>
      </c>
      <c r="N337" s="66"/>
      <c r="O337" s="65">
        <f t="shared" ref="O337" si="64">SUM(O325:O336)</f>
        <v>667.2</v>
      </c>
      <c r="P337" s="103"/>
    </row>
    <row r="338" spans="1:16" ht="17" thickTop="1" thickBot="1"/>
    <row r="339" spans="1:16" ht="15.75" customHeight="1" thickTop="1">
      <c r="A339" s="56" t="s">
        <v>0</v>
      </c>
      <c r="B339" s="57" t="s">
        <v>1</v>
      </c>
      <c r="C339" s="58"/>
      <c r="D339" s="58" t="s">
        <v>110</v>
      </c>
      <c r="E339" s="59" t="s">
        <v>111</v>
      </c>
      <c r="F339" s="59" t="s">
        <v>112</v>
      </c>
      <c r="G339" s="59"/>
      <c r="H339" s="76" t="s">
        <v>258</v>
      </c>
      <c r="J339" s="60"/>
      <c r="K339" s="60" t="s">
        <v>110</v>
      </c>
      <c r="L339" s="59" t="s">
        <v>111</v>
      </c>
      <c r="M339" s="59" t="s">
        <v>112</v>
      </c>
      <c r="N339" s="59"/>
      <c r="O339" s="75" t="s">
        <v>113</v>
      </c>
      <c r="P339" s="61" t="s">
        <v>4</v>
      </c>
    </row>
    <row r="340" spans="1:16">
      <c r="A340">
        <v>24</v>
      </c>
      <c r="B340">
        <v>22139024</v>
      </c>
      <c r="D340" t="s">
        <v>61</v>
      </c>
      <c r="E340">
        <v>2</v>
      </c>
      <c r="F340">
        <v>91</v>
      </c>
      <c r="G340" t="s">
        <v>43</v>
      </c>
      <c r="H340" s="70">
        <f t="shared" si="55"/>
        <v>182</v>
      </c>
      <c r="K340" t="s">
        <v>63</v>
      </c>
      <c r="L340">
        <v>2</v>
      </c>
      <c r="M340">
        <v>98</v>
      </c>
      <c r="N340" t="s">
        <v>39</v>
      </c>
      <c r="O340" s="71">
        <f t="shared" si="56"/>
        <v>156.80000000000001</v>
      </c>
      <c r="P340" s="101">
        <f>(H352+O352)/(E352+(0.8*L352))</f>
        <v>90.378151260504197</v>
      </c>
    </row>
    <row r="341" spans="1:16">
      <c r="D341" t="s">
        <v>52</v>
      </c>
      <c r="E341">
        <v>2</v>
      </c>
      <c r="F341">
        <v>94</v>
      </c>
      <c r="G341" t="s">
        <v>37</v>
      </c>
      <c r="H341" s="70">
        <f t="shared" si="55"/>
        <v>188</v>
      </c>
      <c r="K341" t="s">
        <v>64</v>
      </c>
      <c r="L341">
        <v>2</v>
      </c>
      <c r="M341">
        <v>93</v>
      </c>
      <c r="N341" t="s">
        <v>39</v>
      </c>
      <c r="O341" s="71">
        <f t="shared" si="56"/>
        <v>148.80000000000001</v>
      </c>
      <c r="P341" s="102"/>
    </row>
    <row r="342" spans="1:16">
      <c r="D342" t="s">
        <v>48</v>
      </c>
      <c r="E342">
        <v>1</v>
      </c>
      <c r="F342">
        <v>87</v>
      </c>
      <c r="G342" t="s">
        <v>37</v>
      </c>
      <c r="H342" s="70">
        <f t="shared" si="55"/>
        <v>87</v>
      </c>
      <c r="K342" t="s">
        <v>65</v>
      </c>
      <c r="L342">
        <v>2</v>
      </c>
      <c r="M342">
        <v>98</v>
      </c>
      <c r="N342" t="s">
        <v>60</v>
      </c>
      <c r="O342" s="71">
        <f t="shared" si="56"/>
        <v>156.80000000000001</v>
      </c>
      <c r="P342" s="102"/>
    </row>
    <row r="343" spans="1:16">
      <c r="D343" t="s">
        <v>36</v>
      </c>
      <c r="E343">
        <v>1</v>
      </c>
      <c r="F343">
        <v>83</v>
      </c>
      <c r="G343" t="s">
        <v>37</v>
      </c>
      <c r="H343" s="70">
        <f t="shared" si="55"/>
        <v>83</v>
      </c>
      <c r="K343" t="s">
        <v>57</v>
      </c>
      <c r="L343">
        <v>2</v>
      </c>
      <c r="M343">
        <v>95</v>
      </c>
      <c r="N343" t="s">
        <v>39</v>
      </c>
      <c r="O343" s="71">
        <f t="shared" si="56"/>
        <v>152</v>
      </c>
      <c r="P343" s="102"/>
    </row>
    <row r="344" spans="1:16">
      <c r="D344" t="s">
        <v>40</v>
      </c>
      <c r="E344">
        <v>1</v>
      </c>
      <c r="F344">
        <v>78</v>
      </c>
      <c r="G344" t="s">
        <v>37</v>
      </c>
      <c r="H344" s="70">
        <f t="shared" si="55"/>
        <v>78</v>
      </c>
      <c r="K344" t="s">
        <v>72</v>
      </c>
      <c r="L344">
        <v>3</v>
      </c>
      <c r="M344">
        <v>89</v>
      </c>
      <c r="N344" t="s">
        <v>39</v>
      </c>
      <c r="O344" s="71">
        <f t="shared" si="56"/>
        <v>213.60000000000002</v>
      </c>
      <c r="P344" s="102"/>
    </row>
    <row r="345" spans="1:16">
      <c r="D345" t="s">
        <v>42</v>
      </c>
      <c r="E345">
        <v>3</v>
      </c>
      <c r="F345">
        <v>89</v>
      </c>
      <c r="G345" t="s">
        <v>43</v>
      </c>
      <c r="H345" s="70">
        <f t="shared" si="55"/>
        <v>267</v>
      </c>
      <c r="O345" s="71">
        <f t="shared" si="56"/>
        <v>0</v>
      </c>
      <c r="P345" s="102"/>
    </row>
    <row r="346" spans="1:16">
      <c r="D346" t="s">
        <v>46</v>
      </c>
      <c r="E346">
        <v>3</v>
      </c>
      <c r="F346">
        <v>86</v>
      </c>
      <c r="G346" t="s">
        <v>43</v>
      </c>
      <c r="H346" s="70">
        <f t="shared" si="55"/>
        <v>258</v>
      </c>
      <c r="O346" s="71">
        <f t="shared" si="56"/>
        <v>0</v>
      </c>
      <c r="P346" s="102"/>
    </row>
    <row r="347" spans="1:16">
      <c r="D347" t="s">
        <v>50</v>
      </c>
      <c r="E347">
        <v>2</v>
      </c>
      <c r="F347">
        <v>90</v>
      </c>
      <c r="G347" t="s">
        <v>43</v>
      </c>
      <c r="H347" s="70">
        <f t="shared" si="55"/>
        <v>180</v>
      </c>
      <c r="O347" s="71">
        <f t="shared" si="56"/>
        <v>0</v>
      </c>
      <c r="P347" s="102"/>
    </row>
    <row r="348" spans="1:16">
      <c r="H348" s="70">
        <f t="shared" ref="H348:H411" si="65">E348*F348</f>
        <v>0</v>
      </c>
      <c r="O348" s="71">
        <f t="shared" ref="O348:O411" si="66">L348*M348*0.8</f>
        <v>0</v>
      </c>
      <c r="P348" s="102"/>
    </row>
    <row r="349" spans="1:16">
      <c r="H349" s="70">
        <f t="shared" si="65"/>
        <v>0</v>
      </c>
      <c r="O349" s="71">
        <f t="shared" si="66"/>
        <v>0</v>
      </c>
      <c r="P349" s="102"/>
    </row>
    <row r="350" spans="1:16">
      <c r="H350" s="70">
        <f t="shared" si="65"/>
        <v>0</v>
      </c>
      <c r="O350" s="71">
        <f t="shared" si="66"/>
        <v>0</v>
      </c>
      <c r="P350" s="102"/>
    </row>
    <row r="351" spans="1:16">
      <c r="H351" s="70">
        <f t="shared" si="65"/>
        <v>0</v>
      </c>
      <c r="O351" s="71">
        <f t="shared" si="66"/>
        <v>0</v>
      </c>
      <c r="P351" s="102"/>
    </row>
    <row r="352" spans="1:16" ht="15" customHeight="1" thickBot="1">
      <c r="A352" s="62"/>
      <c r="B352" s="62"/>
      <c r="C352" s="63"/>
      <c r="D352" s="64"/>
      <c r="E352" s="65">
        <f>SUM(E340:E351)</f>
        <v>15</v>
      </c>
      <c r="F352" s="65">
        <f>SUM(F340:F351)</f>
        <v>698</v>
      </c>
      <c r="G352" s="66"/>
      <c r="H352" s="67">
        <f t="shared" ref="H352" si="67">SUM(H340:H351)</f>
        <v>1323</v>
      </c>
      <c r="I352" s="68"/>
      <c r="J352" s="63"/>
      <c r="K352" s="69"/>
      <c r="L352" s="65">
        <f>SUM(L340:L351)</f>
        <v>11</v>
      </c>
      <c r="M352" s="65">
        <f>SUM(M340:M351)</f>
        <v>473</v>
      </c>
      <c r="N352" s="66"/>
      <c r="O352" s="65">
        <f t="shared" ref="O352" si="68">SUM(O340:O351)</f>
        <v>828.00000000000011</v>
      </c>
      <c r="P352" s="103"/>
    </row>
    <row r="353" spans="1:16" ht="17" thickTop="1" thickBot="1"/>
    <row r="354" spans="1:16" ht="15.75" customHeight="1" thickTop="1">
      <c r="A354" s="56" t="s">
        <v>0</v>
      </c>
      <c r="B354" s="57" t="s">
        <v>1</v>
      </c>
      <c r="C354" s="58"/>
      <c r="D354" s="58" t="s">
        <v>110</v>
      </c>
      <c r="E354" s="59" t="s">
        <v>111</v>
      </c>
      <c r="F354" s="59" t="s">
        <v>112</v>
      </c>
      <c r="G354" s="59"/>
      <c r="H354" s="76" t="s">
        <v>258</v>
      </c>
      <c r="J354" s="60"/>
      <c r="K354" s="60" t="s">
        <v>110</v>
      </c>
      <c r="L354" s="59" t="s">
        <v>111</v>
      </c>
      <c r="M354" s="59" t="s">
        <v>112</v>
      </c>
      <c r="N354" s="59"/>
      <c r="O354" s="75" t="s">
        <v>113</v>
      </c>
      <c r="P354" s="61" t="s">
        <v>4</v>
      </c>
    </row>
    <row r="355" spans="1:16">
      <c r="A355">
        <v>25</v>
      </c>
      <c r="B355">
        <v>22139025</v>
      </c>
      <c r="D355" t="s">
        <v>74</v>
      </c>
      <c r="E355">
        <v>2</v>
      </c>
      <c r="F355">
        <v>98</v>
      </c>
      <c r="G355" t="s">
        <v>43</v>
      </c>
      <c r="H355" s="70">
        <f t="shared" si="65"/>
        <v>196</v>
      </c>
      <c r="K355" t="s">
        <v>41</v>
      </c>
      <c r="L355">
        <v>2</v>
      </c>
      <c r="M355">
        <v>95</v>
      </c>
      <c r="N355" t="s">
        <v>39</v>
      </c>
      <c r="O355" s="71">
        <f t="shared" si="66"/>
        <v>152</v>
      </c>
      <c r="P355" s="101">
        <f>(H367+O367)/(E367+(0.8*L367))</f>
        <v>89.590476190476195</v>
      </c>
    </row>
    <row r="356" spans="1:16">
      <c r="D356" t="s">
        <v>48</v>
      </c>
      <c r="E356">
        <v>1</v>
      </c>
      <c r="F356">
        <v>90</v>
      </c>
      <c r="G356" t="s">
        <v>37</v>
      </c>
      <c r="H356" s="70">
        <f t="shared" si="65"/>
        <v>90</v>
      </c>
      <c r="K356" t="s">
        <v>63</v>
      </c>
      <c r="L356">
        <v>2</v>
      </c>
      <c r="M356">
        <v>93</v>
      </c>
      <c r="N356" t="s">
        <v>39</v>
      </c>
      <c r="O356" s="71">
        <f t="shared" si="66"/>
        <v>148.80000000000001</v>
      </c>
      <c r="P356" s="102"/>
    </row>
    <row r="357" spans="1:16">
      <c r="D357" t="s">
        <v>36</v>
      </c>
      <c r="E357">
        <v>1</v>
      </c>
      <c r="F357">
        <v>85</v>
      </c>
      <c r="G357" t="s">
        <v>37</v>
      </c>
      <c r="H357" s="70">
        <f t="shared" si="65"/>
        <v>85</v>
      </c>
      <c r="K357" t="s">
        <v>44</v>
      </c>
      <c r="L357">
        <v>1</v>
      </c>
      <c r="M357">
        <v>92</v>
      </c>
      <c r="N357" t="s">
        <v>45</v>
      </c>
      <c r="O357" s="71">
        <f t="shared" si="66"/>
        <v>73.600000000000009</v>
      </c>
      <c r="P357" s="102"/>
    </row>
    <row r="358" spans="1:16">
      <c r="D358" t="s">
        <v>40</v>
      </c>
      <c r="E358">
        <v>1</v>
      </c>
      <c r="F358">
        <v>85</v>
      </c>
      <c r="G358" t="s">
        <v>37</v>
      </c>
      <c r="H358" s="70">
        <f t="shared" si="65"/>
        <v>85</v>
      </c>
      <c r="O358" s="71">
        <f t="shared" si="66"/>
        <v>0</v>
      </c>
      <c r="P358" s="102"/>
    </row>
    <row r="359" spans="1:16">
      <c r="D359" t="s">
        <v>42</v>
      </c>
      <c r="E359">
        <v>3</v>
      </c>
      <c r="F359">
        <v>88</v>
      </c>
      <c r="G359" t="s">
        <v>43</v>
      </c>
      <c r="H359" s="70">
        <f t="shared" si="65"/>
        <v>264</v>
      </c>
      <c r="O359" s="71">
        <f t="shared" si="66"/>
        <v>0</v>
      </c>
      <c r="P359" s="102"/>
    </row>
    <row r="360" spans="1:16">
      <c r="D360" t="s">
        <v>46</v>
      </c>
      <c r="E360">
        <v>3</v>
      </c>
      <c r="F360">
        <v>81</v>
      </c>
      <c r="G360" t="s">
        <v>43</v>
      </c>
      <c r="H360" s="70">
        <f t="shared" si="65"/>
        <v>243</v>
      </c>
      <c r="O360" s="71">
        <f t="shared" si="66"/>
        <v>0</v>
      </c>
      <c r="P360" s="102"/>
    </row>
    <row r="361" spans="1:16">
      <c r="D361" t="s">
        <v>52</v>
      </c>
      <c r="E361">
        <v>2</v>
      </c>
      <c r="F361">
        <v>86</v>
      </c>
      <c r="G361" t="s">
        <v>37</v>
      </c>
      <c r="H361" s="70">
        <f t="shared" si="65"/>
        <v>172</v>
      </c>
      <c r="O361" s="71">
        <f t="shared" si="66"/>
        <v>0</v>
      </c>
      <c r="P361" s="102"/>
    </row>
    <row r="362" spans="1:16">
      <c r="D362" t="s">
        <v>50</v>
      </c>
      <c r="E362">
        <v>2</v>
      </c>
      <c r="F362">
        <v>96</v>
      </c>
      <c r="G362" t="s">
        <v>43</v>
      </c>
      <c r="H362" s="70">
        <f t="shared" si="65"/>
        <v>192</v>
      </c>
      <c r="O362" s="71">
        <f t="shared" si="66"/>
        <v>0</v>
      </c>
      <c r="P362" s="102"/>
    </row>
    <row r="363" spans="1:16">
      <c r="D363" t="s">
        <v>82</v>
      </c>
      <c r="E363">
        <v>2</v>
      </c>
      <c r="F363">
        <v>90</v>
      </c>
      <c r="G363" t="s">
        <v>43</v>
      </c>
      <c r="H363" s="70">
        <f t="shared" si="65"/>
        <v>180</v>
      </c>
      <c r="O363" s="71">
        <f t="shared" si="66"/>
        <v>0</v>
      </c>
      <c r="P363" s="102"/>
    </row>
    <row r="364" spans="1:16">
      <c r="H364" s="70">
        <f t="shared" si="65"/>
        <v>0</v>
      </c>
      <c r="O364" s="71">
        <f t="shared" si="66"/>
        <v>0</v>
      </c>
      <c r="P364" s="102"/>
    </row>
    <row r="365" spans="1:16">
      <c r="H365" s="70">
        <f t="shared" si="65"/>
        <v>0</v>
      </c>
      <c r="O365" s="71">
        <f t="shared" si="66"/>
        <v>0</v>
      </c>
      <c r="P365" s="102"/>
    </row>
    <row r="366" spans="1:16">
      <c r="H366" s="70">
        <f t="shared" si="65"/>
        <v>0</v>
      </c>
      <c r="O366" s="71">
        <f t="shared" si="66"/>
        <v>0</v>
      </c>
      <c r="P366" s="102"/>
    </row>
    <row r="367" spans="1:16" ht="15" customHeight="1" thickBot="1">
      <c r="A367" s="62"/>
      <c r="B367" s="62"/>
      <c r="C367" s="63"/>
      <c r="D367" s="64"/>
      <c r="E367" s="65">
        <f>SUM(E355:E366)</f>
        <v>17</v>
      </c>
      <c r="F367" s="65">
        <f>SUM(F355:F366)</f>
        <v>799</v>
      </c>
      <c r="G367" s="66"/>
      <c r="H367" s="67">
        <f t="shared" ref="H367" si="69">SUM(H355:H366)</f>
        <v>1507</v>
      </c>
      <c r="I367" s="68"/>
      <c r="J367" s="63"/>
      <c r="K367" s="69"/>
      <c r="L367" s="65">
        <f>SUM(L355:L366)</f>
        <v>5</v>
      </c>
      <c r="M367" s="65">
        <f>SUM(M355:M366)</f>
        <v>280</v>
      </c>
      <c r="N367" s="66"/>
      <c r="O367" s="65">
        <f t="shared" ref="O367" si="70">SUM(O355:O366)</f>
        <v>374.40000000000003</v>
      </c>
      <c r="P367" s="103"/>
    </row>
    <row r="368" spans="1:16" ht="17" thickTop="1" thickBot="1"/>
    <row r="369" spans="1:16" ht="15.75" customHeight="1" thickTop="1">
      <c r="A369" s="56" t="s">
        <v>0</v>
      </c>
      <c r="B369" s="57" t="s">
        <v>1</v>
      </c>
      <c r="C369" s="58"/>
      <c r="D369" s="58" t="s">
        <v>110</v>
      </c>
      <c r="E369" s="59" t="s">
        <v>111</v>
      </c>
      <c r="F369" s="59" t="s">
        <v>112</v>
      </c>
      <c r="G369" s="59"/>
      <c r="H369" s="76" t="s">
        <v>258</v>
      </c>
      <c r="J369" s="60"/>
      <c r="K369" s="60" t="s">
        <v>110</v>
      </c>
      <c r="L369" s="59" t="s">
        <v>111</v>
      </c>
      <c r="M369" s="59" t="s">
        <v>112</v>
      </c>
      <c r="N369" s="59"/>
      <c r="O369" s="75" t="s">
        <v>113</v>
      </c>
      <c r="P369" s="61" t="s">
        <v>4</v>
      </c>
    </row>
    <row r="370" spans="1:16">
      <c r="A370">
        <v>26</v>
      </c>
      <c r="B370">
        <v>22139026</v>
      </c>
      <c r="D370" t="s">
        <v>55</v>
      </c>
      <c r="E370">
        <v>2</v>
      </c>
      <c r="F370">
        <v>92</v>
      </c>
      <c r="G370" t="s">
        <v>43</v>
      </c>
      <c r="H370" s="70">
        <f t="shared" si="65"/>
        <v>184</v>
      </c>
      <c r="K370" t="s">
        <v>38</v>
      </c>
      <c r="L370">
        <v>2</v>
      </c>
      <c r="M370">
        <v>88</v>
      </c>
      <c r="N370" t="s">
        <v>39</v>
      </c>
      <c r="O370" s="71">
        <f t="shared" si="66"/>
        <v>140.80000000000001</v>
      </c>
      <c r="P370" s="101">
        <f>(H382+O382)/(E382+(0.8*L382))</f>
        <v>88.800000000000011</v>
      </c>
    </row>
    <row r="371" spans="1:16">
      <c r="D371" t="s">
        <v>48</v>
      </c>
      <c r="E371">
        <v>1</v>
      </c>
      <c r="F371">
        <v>85</v>
      </c>
      <c r="G371" t="s">
        <v>37</v>
      </c>
      <c r="H371" s="70">
        <f t="shared" si="65"/>
        <v>85</v>
      </c>
      <c r="K371" t="s">
        <v>56</v>
      </c>
      <c r="L371">
        <v>2</v>
      </c>
      <c r="M371">
        <v>88</v>
      </c>
      <c r="N371" t="s">
        <v>39</v>
      </c>
      <c r="O371" s="71">
        <f t="shared" si="66"/>
        <v>140.80000000000001</v>
      </c>
      <c r="P371" s="102"/>
    </row>
    <row r="372" spans="1:16">
      <c r="D372" t="s">
        <v>36</v>
      </c>
      <c r="E372">
        <v>1</v>
      </c>
      <c r="F372">
        <v>85</v>
      </c>
      <c r="G372" t="s">
        <v>37</v>
      </c>
      <c r="H372" s="70">
        <f t="shared" si="65"/>
        <v>85</v>
      </c>
      <c r="K372" t="s">
        <v>86</v>
      </c>
      <c r="L372">
        <v>1</v>
      </c>
      <c r="M372">
        <v>85</v>
      </c>
      <c r="N372" t="s">
        <v>45</v>
      </c>
      <c r="O372" s="71">
        <f t="shared" si="66"/>
        <v>68</v>
      </c>
      <c r="P372" s="102"/>
    </row>
    <row r="373" spans="1:16">
      <c r="D373" t="s">
        <v>40</v>
      </c>
      <c r="E373">
        <v>1</v>
      </c>
      <c r="F373">
        <v>85</v>
      </c>
      <c r="G373" t="s">
        <v>37</v>
      </c>
      <c r="H373" s="70">
        <f t="shared" si="65"/>
        <v>85</v>
      </c>
      <c r="K373" t="s">
        <v>57</v>
      </c>
      <c r="L373">
        <v>2</v>
      </c>
      <c r="M373">
        <v>90</v>
      </c>
      <c r="N373" t="s">
        <v>39</v>
      </c>
      <c r="O373" s="71">
        <f t="shared" si="66"/>
        <v>144</v>
      </c>
      <c r="P373" s="102"/>
    </row>
    <row r="374" spans="1:16">
      <c r="D374" t="s">
        <v>46</v>
      </c>
      <c r="E374">
        <v>3</v>
      </c>
      <c r="F374">
        <v>88</v>
      </c>
      <c r="G374" t="s">
        <v>43</v>
      </c>
      <c r="H374" s="70">
        <f t="shared" si="65"/>
        <v>264</v>
      </c>
      <c r="K374" t="s">
        <v>72</v>
      </c>
      <c r="L374">
        <v>3</v>
      </c>
      <c r="M374">
        <v>88</v>
      </c>
      <c r="N374" t="s">
        <v>39</v>
      </c>
      <c r="O374" s="71">
        <f t="shared" si="66"/>
        <v>211.20000000000002</v>
      </c>
      <c r="P374" s="102"/>
    </row>
    <row r="375" spans="1:16">
      <c r="D375" t="s">
        <v>52</v>
      </c>
      <c r="E375">
        <v>2</v>
      </c>
      <c r="F375">
        <v>93</v>
      </c>
      <c r="G375" t="s">
        <v>37</v>
      </c>
      <c r="H375" s="70">
        <f t="shared" si="65"/>
        <v>186</v>
      </c>
      <c r="O375" s="71">
        <f t="shared" si="66"/>
        <v>0</v>
      </c>
      <c r="P375" s="102"/>
    </row>
    <row r="376" spans="1:16">
      <c r="D376" t="s">
        <v>75</v>
      </c>
      <c r="E376">
        <v>1</v>
      </c>
      <c r="F376">
        <v>87</v>
      </c>
      <c r="G376" t="s">
        <v>43</v>
      </c>
      <c r="H376" s="70">
        <f t="shared" si="65"/>
        <v>87</v>
      </c>
      <c r="O376" s="71">
        <f t="shared" si="66"/>
        <v>0</v>
      </c>
      <c r="P376" s="102"/>
    </row>
    <row r="377" spans="1:16">
      <c r="D377" t="s">
        <v>59</v>
      </c>
      <c r="E377">
        <v>2</v>
      </c>
      <c r="F377">
        <v>92</v>
      </c>
      <c r="G377" t="s">
        <v>43</v>
      </c>
      <c r="H377" s="70">
        <f t="shared" si="65"/>
        <v>184</v>
      </c>
      <c r="O377" s="71">
        <f t="shared" si="66"/>
        <v>0</v>
      </c>
      <c r="P377" s="102"/>
    </row>
    <row r="378" spans="1:16">
      <c r="H378" s="70">
        <f t="shared" si="65"/>
        <v>0</v>
      </c>
      <c r="O378" s="71">
        <f t="shared" si="66"/>
        <v>0</v>
      </c>
      <c r="P378" s="102"/>
    </row>
    <row r="379" spans="1:16">
      <c r="H379" s="70">
        <f t="shared" si="65"/>
        <v>0</v>
      </c>
      <c r="O379" s="71">
        <f t="shared" si="66"/>
        <v>0</v>
      </c>
      <c r="P379" s="102"/>
    </row>
    <row r="380" spans="1:16">
      <c r="H380" s="70">
        <f t="shared" si="65"/>
        <v>0</v>
      </c>
      <c r="O380" s="71">
        <f t="shared" si="66"/>
        <v>0</v>
      </c>
      <c r="P380" s="102"/>
    </row>
    <row r="381" spans="1:16">
      <c r="H381" s="70">
        <f t="shared" si="65"/>
        <v>0</v>
      </c>
      <c r="O381" s="71">
        <f t="shared" si="66"/>
        <v>0</v>
      </c>
      <c r="P381" s="102"/>
    </row>
    <row r="382" spans="1:16" ht="15" customHeight="1" thickBot="1">
      <c r="A382" s="62"/>
      <c r="B382" s="62"/>
      <c r="C382" s="63"/>
      <c r="D382" s="64"/>
      <c r="E382" s="65">
        <f>SUM(E370:E381)</f>
        <v>13</v>
      </c>
      <c r="F382" s="65">
        <f>SUM(F370:F381)</f>
        <v>707</v>
      </c>
      <c r="G382" s="66"/>
      <c r="H382" s="67">
        <f t="shared" ref="H382" si="71">SUM(H370:H381)</f>
        <v>1160</v>
      </c>
      <c r="I382" s="68"/>
      <c r="J382" s="63"/>
      <c r="K382" s="69"/>
      <c r="L382" s="65">
        <f>SUM(L370:L381)</f>
        <v>10</v>
      </c>
      <c r="M382" s="65">
        <f>SUM(M370:M381)</f>
        <v>439</v>
      </c>
      <c r="N382" s="66"/>
      <c r="O382" s="65">
        <f t="shared" ref="O382" si="72">SUM(O370:O381)</f>
        <v>704.80000000000007</v>
      </c>
      <c r="P382" s="103"/>
    </row>
    <row r="383" spans="1:16" ht="17" thickTop="1" thickBot="1"/>
    <row r="384" spans="1:16" ht="15.75" customHeight="1" thickTop="1">
      <c r="A384" s="56" t="s">
        <v>0</v>
      </c>
      <c r="B384" s="57" t="s">
        <v>1</v>
      </c>
      <c r="C384" s="58"/>
      <c r="D384" s="58" t="s">
        <v>110</v>
      </c>
      <c r="E384" s="59" t="s">
        <v>111</v>
      </c>
      <c r="F384" s="59" t="s">
        <v>112</v>
      </c>
      <c r="G384" s="59"/>
      <c r="H384" s="76" t="s">
        <v>258</v>
      </c>
      <c r="J384" s="60"/>
      <c r="K384" s="60" t="s">
        <v>110</v>
      </c>
      <c r="L384" s="59" t="s">
        <v>111</v>
      </c>
      <c r="M384" s="59" t="s">
        <v>112</v>
      </c>
      <c r="N384" s="59"/>
      <c r="O384" s="75" t="s">
        <v>113</v>
      </c>
      <c r="P384" s="61" t="s">
        <v>4</v>
      </c>
    </row>
    <row r="385" spans="1:16">
      <c r="A385">
        <v>27</v>
      </c>
      <c r="B385">
        <v>22139027</v>
      </c>
      <c r="D385" t="s">
        <v>48</v>
      </c>
      <c r="E385">
        <v>1</v>
      </c>
      <c r="F385">
        <v>84</v>
      </c>
      <c r="G385" t="s">
        <v>37</v>
      </c>
      <c r="H385" s="70">
        <f t="shared" si="65"/>
        <v>84</v>
      </c>
      <c r="K385" t="s">
        <v>87</v>
      </c>
      <c r="L385">
        <v>2</v>
      </c>
      <c r="M385">
        <v>93</v>
      </c>
      <c r="N385" t="s">
        <v>39</v>
      </c>
      <c r="O385" s="71">
        <f t="shared" si="66"/>
        <v>148.80000000000001</v>
      </c>
      <c r="P385" s="101">
        <f>(H397+O397)/(E397+(0.8*L397))</f>
        <v>90.487394957983184</v>
      </c>
    </row>
    <row r="386" spans="1:16">
      <c r="D386" t="s">
        <v>88</v>
      </c>
      <c r="E386">
        <v>2</v>
      </c>
      <c r="F386">
        <v>93</v>
      </c>
      <c r="G386" t="s">
        <v>43</v>
      </c>
      <c r="H386" s="70">
        <f t="shared" si="65"/>
        <v>186</v>
      </c>
      <c r="K386" t="s">
        <v>89</v>
      </c>
      <c r="L386">
        <v>2</v>
      </c>
      <c r="M386">
        <v>95</v>
      </c>
      <c r="N386" t="s">
        <v>39</v>
      </c>
      <c r="O386" s="71">
        <f t="shared" si="66"/>
        <v>152</v>
      </c>
      <c r="P386" s="102"/>
    </row>
    <row r="387" spans="1:16">
      <c r="D387" t="s">
        <v>90</v>
      </c>
      <c r="E387">
        <v>2</v>
      </c>
      <c r="F387">
        <v>94</v>
      </c>
      <c r="G387" t="s">
        <v>43</v>
      </c>
      <c r="H387" s="70">
        <f t="shared" si="65"/>
        <v>188</v>
      </c>
      <c r="K387" t="s">
        <v>65</v>
      </c>
      <c r="L387">
        <v>2</v>
      </c>
      <c r="M387">
        <v>85</v>
      </c>
      <c r="N387" t="s">
        <v>39</v>
      </c>
      <c r="O387" s="71">
        <f t="shared" si="66"/>
        <v>136</v>
      </c>
      <c r="P387" s="102"/>
    </row>
    <row r="388" spans="1:16">
      <c r="D388" t="s">
        <v>36</v>
      </c>
      <c r="E388">
        <v>1</v>
      </c>
      <c r="F388">
        <v>85</v>
      </c>
      <c r="G388" t="s">
        <v>37</v>
      </c>
      <c r="H388" s="70">
        <f t="shared" si="65"/>
        <v>85</v>
      </c>
      <c r="K388" t="s">
        <v>84</v>
      </c>
      <c r="L388">
        <v>1</v>
      </c>
      <c r="M388">
        <v>86</v>
      </c>
      <c r="N388" t="s">
        <v>45</v>
      </c>
      <c r="O388" s="71">
        <f t="shared" si="66"/>
        <v>68.8</v>
      </c>
      <c r="P388" s="102"/>
    </row>
    <row r="389" spans="1:16">
      <c r="D389" t="s">
        <v>40</v>
      </c>
      <c r="E389">
        <v>1</v>
      </c>
      <c r="F389">
        <v>85</v>
      </c>
      <c r="G389" t="s">
        <v>37</v>
      </c>
      <c r="H389" s="70">
        <f t="shared" si="65"/>
        <v>85</v>
      </c>
      <c r="K389" t="s">
        <v>91</v>
      </c>
      <c r="L389">
        <v>4</v>
      </c>
      <c r="M389">
        <v>95</v>
      </c>
      <c r="N389" t="s">
        <v>39</v>
      </c>
      <c r="O389" s="71">
        <f t="shared" si="66"/>
        <v>304</v>
      </c>
      <c r="P389" s="102"/>
    </row>
    <row r="390" spans="1:16">
      <c r="D390" t="s">
        <v>92</v>
      </c>
      <c r="E390">
        <v>2</v>
      </c>
      <c r="F390">
        <v>87</v>
      </c>
      <c r="G390" t="s">
        <v>43</v>
      </c>
      <c r="H390" s="70">
        <f t="shared" si="65"/>
        <v>174</v>
      </c>
      <c r="O390" s="71">
        <f t="shared" si="66"/>
        <v>0</v>
      </c>
      <c r="P390" s="102"/>
    </row>
    <row r="391" spans="1:16">
      <c r="D391" t="s">
        <v>93</v>
      </c>
      <c r="E391">
        <v>2</v>
      </c>
      <c r="F391">
        <v>91</v>
      </c>
      <c r="G391" t="s">
        <v>43</v>
      </c>
      <c r="H391" s="70">
        <f t="shared" si="65"/>
        <v>182</v>
      </c>
      <c r="O391" s="71">
        <f t="shared" si="66"/>
        <v>0</v>
      </c>
      <c r="P391" s="102"/>
    </row>
    <row r="392" spans="1:16">
      <c r="D392" t="s">
        <v>94</v>
      </c>
      <c r="E392">
        <v>2</v>
      </c>
      <c r="F392">
        <v>93</v>
      </c>
      <c r="G392" t="s">
        <v>43</v>
      </c>
      <c r="H392" s="70">
        <f t="shared" si="65"/>
        <v>186</v>
      </c>
      <c r="O392" s="71">
        <f t="shared" si="66"/>
        <v>0</v>
      </c>
      <c r="P392" s="102"/>
    </row>
    <row r="393" spans="1:16">
      <c r="D393" t="s">
        <v>52</v>
      </c>
      <c r="E393">
        <v>2</v>
      </c>
      <c r="F393">
        <v>87</v>
      </c>
      <c r="G393" t="s">
        <v>37</v>
      </c>
      <c r="H393" s="70">
        <f t="shared" si="65"/>
        <v>174</v>
      </c>
      <c r="O393" s="71">
        <f t="shared" si="66"/>
        <v>0</v>
      </c>
      <c r="P393" s="102"/>
    </row>
    <row r="394" spans="1:16">
      <c r="H394" s="70">
        <f t="shared" si="65"/>
        <v>0</v>
      </c>
      <c r="O394" s="71">
        <f t="shared" si="66"/>
        <v>0</v>
      </c>
      <c r="P394" s="102"/>
    </row>
    <row r="395" spans="1:16">
      <c r="H395" s="70">
        <f t="shared" si="65"/>
        <v>0</v>
      </c>
      <c r="O395" s="71">
        <f t="shared" si="66"/>
        <v>0</v>
      </c>
      <c r="P395" s="102"/>
    </row>
    <row r="396" spans="1:16">
      <c r="H396" s="70">
        <f t="shared" si="65"/>
        <v>0</v>
      </c>
      <c r="O396" s="71">
        <f t="shared" si="66"/>
        <v>0</v>
      </c>
      <c r="P396" s="102"/>
    </row>
    <row r="397" spans="1:16" ht="15" customHeight="1" thickBot="1">
      <c r="A397" s="62"/>
      <c r="B397" s="62"/>
      <c r="C397" s="63"/>
      <c r="D397" s="64"/>
      <c r="E397" s="65">
        <f>SUM(E385:E396)</f>
        <v>15</v>
      </c>
      <c r="F397" s="65">
        <f>SUM(F385:F396)</f>
        <v>799</v>
      </c>
      <c r="G397" s="66"/>
      <c r="H397" s="67">
        <f t="shared" ref="H397" si="73">SUM(H385:H396)</f>
        <v>1344</v>
      </c>
      <c r="I397" s="68"/>
      <c r="J397" s="63"/>
      <c r="K397" s="69"/>
      <c r="L397" s="65">
        <f>SUM(L385:L396)</f>
        <v>11</v>
      </c>
      <c r="M397" s="65">
        <f>SUM(M385:M396)</f>
        <v>454</v>
      </c>
      <c r="N397" s="66"/>
      <c r="O397" s="65">
        <f t="shared" ref="O397" si="74">SUM(O385:O396)</f>
        <v>809.6</v>
      </c>
      <c r="P397" s="103"/>
    </row>
    <row r="398" spans="1:16" ht="17" thickTop="1" thickBot="1"/>
    <row r="399" spans="1:16" ht="15.75" customHeight="1" thickTop="1">
      <c r="A399" s="56" t="s">
        <v>0</v>
      </c>
      <c r="B399" s="57" t="s">
        <v>1</v>
      </c>
      <c r="C399" s="58"/>
      <c r="D399" s="58" t="s">
        <v>110</v>
      </c>
      <c r="E399" s="59" t="s">
        <v>111</v>
      </c>
      <c r="F399" s="59" t="s">
        <v>112</v>
      </c>
      <c r="G399" s="59"/>
      <c r="H399" s="76" t="s">
        <v>258</v>
      </c>
      <c r="J399" s="60"/>
      <c r="K399" s="60" t="s">
        <v>110</v>
      </c>
      <c r="L399" s="59" t="s">
        <v>111</v>
      </c>
      <c r="M399" s="59" t="s">
        <v>112</v>
      </c>
      <c r="N399" s="59"/>
      <c r="O399" s="75" t="s">
        <v>113</v>
      </c>
      <c r="P399" s="61" t="s">
        <v>4</v>
      </c>
    </row>
    <row r="400" spans="1:16">
      <c r="A400">
        <v>28</v>
      </c>
      <c r="B400">
        <v>22139028</v>
      </c>
      <c r="D400" t="s">
        <v>88</v>
      </c>
      <c r="E400">
        <v>2</v>
      </c>
      <c r="F400">
        <v>95</v>
      </c>
      <c r="G400" t="s">
        <v>43</v>
      </c>
      <c r="H400" s="70">
        <f t="shared" si="65"/>
        <v>190</v>
      </c>
      <c r="K400" t="s">
        <v>78</v>
      </c>
      <c r="L400">
        <v>2</v>
      </c>
      <c r="M400">
        <v>95</v>
      </c>
      <c r="N400" t="s">
        <v>39</v>
      </c>
      <c r="O400" s="71">
        <f t="shared" si="66"/>
        <v>152</v>
      </c>
      <c r="P400" s="101">
        <f>(H412+O412)/(E412+(0.8*L412))</f>
        <v>90.975609756097555</v>
      </c>
    </row>
    <row r="401" spans="1:16">
      <c r="D401" t="s">
        <v>90</v>
      </c>
      <c r="E401">
        <v>2</v>
      </c>
      <c r="F401">
        <v>95</v>
      </c>
      <c r="G401" t="s">
        <v>43</v>
      </c>
      <c r="H401" s="70">
        <f t="shared" si="65"/>
        <v>190</v>
      </c>
      <c r="K401" t="s">
        <v>69</v>
      </c>
      <c r="L401">
        <v>2</v>
      </c>
      <c r="M401">
        <v>93</v>
      </c>
      <c r="N401" t="s">
        <v>39</v>
      </c>
      <c r="O401" s="71">
        <f t="shared" si="66"/>
        <v>148.80000000000001</v>
      </c>
      <c r="P401" s="102"/>
    </row>
    <row r="402" spans="1:16">
      <c r="D402" t="s">
        <v>36</v>
      </c>
      <c r="E402">
        <v>1</v>
      </c>
      <c r="F402">
        <v>85</v>
      </c>
      <c r="G402" t="s">
        <v>37</v>
      </c>
      <c r="H402" s="70">
        <f t="shared" si="65"/>
        <v>85</v>
      </c>
      <c r="K402" t="s">
        <v>71</v>
      </c>
      <c r="L402">
        <v>2</v>
      </c>
      <c r="M402">
        <v>97</v>
      </c>
      <c r="N402" t="s">
        <v>39</v>
      </c>
      <c r="O402" s="71">
        <f t="shared" si="66"/>
        <v>155.20000000000002</v>
      </c>
      <c r="P402" s="102"/>
    </row>
    <row r="403" spans="1:16">
      <c r="D403" t="s">
        <v>40</v>
      </c>
      <c r="E403">
        <v>1</v>
      </c>
      <c r="F403">
        <v>85</v>
      </c>
      <c r="G403" t="s">
        <v>37</v>
      </c>
      <c r="H403" s="70">
        <f t="shared" si="65"/>
        <v>85</v>
      </c>
      <c r="K403" t="s">
        <v>95</v>
      </c>
      <c r="L403">
        <v>2</v>
      </c>
      <c r="M403">
        <v>95</v>
      </c>
      <c r="N403" t="s">
        <v>39</v>
      </c>
      <c r="O403" s="71">
        <f t="shared" si="66"/>
        <v>152</v>
      </c>
      <c r="P403" s="102"/>
    </row>
    <row r="404" spans="1:16">
      <c r="D404" t="s">
        <v>92</v>
      </c>
      <c r="E404">
        <v>2</v>
      </c>
      <c r="F404">
        <v>81</v>
      </c>
      <c r="G404" t="s">
        <v>43</v>
      </c>
      <c r="H404" s="70">
        <f t="shared" si="65"/>
        <v>162</v>
      </c>
      <c r="K404" t="s">
        <v>96</v>
      </c>
      <c r="L404">
        <v>4</v>
      </c>
      <c r="M404">
        <v>95</v>
      </c>
      <c r="N404" t="s">
        <v>39</v>
      </c>
      <c r="O404" s="71">
        <f t="shared" si="66"/>
        <v>304</v>
      </c>
      <c r="P404" s="102"/>
    </row>
    <row r="405" spans="1:16">
      <c r="D405" t="s">
        <v>83</v>
      </c>
      <c r="E405">
        <v>2</v>
      </c>
      <c r="F405">
        <v>85</v>
      </c>
      <c r="G405" t="s">
        <v>43</v>
      </c>
      <c r="H405" s="70">
        <f t="shared" si="65"/>
        <v>170</v>
      </c>
      <c r="O405" s="71">
        <f t="shared" si="66"/>
        <v>0</v>
      </c>
      <c r="P405" s="102"/>
    </row>
    <row r="406" spans="1:16">
      <c r="D406" t="s">
        <v>75</v>
      </c>
      <c r="E406">
        <v>1</v>
      </c>
      <c r="F406">
        <v>88</v>
      </c>
      <c r="G406" t="s">
        <v>43</v>
      </c>
      <c r="H406" s="70">
        <f t="shared" si="65"/>
        <v>88</v>
      </c>
      <c r="O406" s="71">
        <f t="shared" si="66"/>
        <v>0</v>
      </c>
      <c r="P406" s="102"/>
    </row>
    <row r="407" spans="1:16">
      <c r="D407" t="s">
        <v>93</v>
      </c>
      <c r="E407">
        <v>2</v>
      </c>
      <c r="F407">
        <v>90</v>
      </c>
      <c r="G407" t="s">
        <v>43</v>
      </c>
      <c r="H407" s="70">
        <f t="shared" si="65"/>
        <v>180</v>
      </c>
      <c r="O407" s="71">
        <f t="shared" si="66"/>
        <v>0</v>
      </c>
      <c r="P407" s="102"/>
    </row>
    <row r="408" spans="1:16">
      <c r="D408" t="s">
        <v>94</v>
      </c>
      <c r="E408">
        <v>2</v>
      </c>
      <c r="F408">
        <v>88</v>
      </c>
      <c r="G408" t="s">
        <v>43</v>
      </c>
      <c r="H408" s="70">
        <f t="shared" si="65"/>
        <v>176</v>
      </c>
      <c r="O408" s="71">
        <f t="shared" si="66"/>
        <v>0</v>
      </c>
      <c r="P408" s="102"/>
    </row>
    <row r="409" spans="1:16">
      <c r="H409" s="70">
        <f t="shared" si="65"/>
        <v>0</v>
      </c>
      <c r="O409" s="71">
        <f t="shared" si="66"/>
        <v>0</v>
      </c>
      <c r="P409" s="102"/>
    </row>
    <row r="410" spans="1:16">
      <c r="H410" s="70">
        <f t="shared" si="65"/>
        <v>0</v>
      </c>
      <c r="O410" s="71">
        <f t="shared" si="66"/>
        <v>0</v>
      </c>
      <c r="P410" s="102"/>
    </row>
    <row r="411" spans="1:16">
      <c r="H411" s="70">
        <f t="shared" si="65"/>
        <v>0</v>
      </c>
      <c r="O411" s="71">
        <f t="shared" si="66"/>
        <v>0</v>
      </c>
      <c r="P411" s="102"/>
    </row>
    <row r="412" spans="1:16" ht="15" customHeight="1" thickBot="1">
      <c r="A412" s="62"/>
      <c r="B412" s="62"/>
      <c r="C412" s="63"/>
      <c r="D412" s="64"/>
      <c r="E412" s="65">
        <f>SUM(E400:E411)</f>
        <v>15</v>
      </c>
      <c r="F412" s="65">
        <f>SUM(F400:F411)</f>
        <v>792</v>
      </c>
      <c r="G412" s="66"/>
      <c r="H412" s="67">
        <f t="shared" ref="H412" si="75">SUM(H400:H411)</f>
        <v>1326</v>
      </c>
      <c r="I412" s="68"/>
      <c r="J412" s="63"/>
      <c r="K412" s="69"/>
      <c r="L412" s="65">
        <f>SUM(L400:L411)</f>
        <v>12</v>
      </c>
      <c r="M412" s="65">
        <f>SUM(M400:M411)</f>
        <v>475</v>
      </c>
      <c r="N412" s="66"/>
      <c r="O412" s="65">
        <f t="shared" ref="O412" si="76">SUM(O400:O411)</f>
        <v>912</v>
      </c>
      <c r="P412" s="103"/>
    </row>
    <row r="413" spans="1:16" ht="17" thickTop="1" thickBot="1"/>
    <row r="414" spans="1:16" ht="15.75" customHeight="1" thickTop="1">
      <c r="A414" s="56" t="s">
        <v>0</v>
      </c>
      <c r="B414" s="57" t="s">
        <v>1</v>
      </c>
      <c r="C414" s="58"/>
      <c r="D414" s="58" t="s">
        <v>110</v>
      </c>
      <c r="E414" s="59" t="s">
        <v>111</v>
      </c>
      <c r="F414" s="59" t="s">
        <v>112</v>
      </c>
      <c r="G414" s="59"/>
      <c r="H414" s="76" t="s">
        <v>258</v>
      </c>
      <c r="J414" s="60"/>
      <c r="K414" s="60" t="s">
        <v>110</v>
      </c>
      <c r="L414" s="59" t="s">
        <v>111</v>
      </c>
      <c r="M414" s="59" t="s">
        <v>112</v>
      </c>
      <c r="N414" s="59"/>
      <c r="O414" s="75" t="s">
        <v>113</v>
      </c>
      <c r="P414" s="61" t="s">
        <v>4</v>
      </c>
    </row>
    <row r="415" spans="1:16">
      <c r="A415">
        <v>29</v>
      </c>
      <c r="B415">
        <v>22139029</v>
      </c>
      <c r="D415" t="s">
        <v>48</v>
      </c>
      <c r="E415">
        <v>1</v>
      </c>
      <c r="F415">
        <v>83</v>
      </c>
      <c r="G415" t="s">
        <v>37</v>
      </c>
      <c r="H415" s="70">
        <f t="shared" ref="H415:H478" si="77">E415*F415</f>
        <v>83</v>
      </c>
      <c r="K415" t="s">
        <v>63</v>
      </c>
      <c r="L415">
        <v>2</v>
      </c>
      <c r="M415">
        <v>84</v>
      </c>
      <c r="N415" t="s">
        <v>60</v>
      </c>
      <c r="O415" s="71">
        <f t="shared" ref="O415:O478" si="78">L415*M415*0.8</f>
        <v>134.4</v>
      </c>
      <c r="P415" s="101">
        <f>(H427+O427)/(E427+(0.8*L427))</f>
        <v>87.590604026845625</v>
      </c>
    </row>
    <row r="416" spans="1:16">
      <c r="D416" t="s">
        <v>88</v>
      </c>
      <c r="E416">
        <v>2</v>
      </c>
      <c r="F416">
        <v>89</v>
      </c>
      <c r="G416" t="s">
        <v>43</v>
      </c>
      <c r="H416" s="70">
        <f t="shared" si="77"/>
        <v>178</v>
      </c>
      <c r="K416" t="s">
        <v>97</v>
      </c>
      <c r="L416">
        <v>2</v>
      </c>
      <c r="M416">
        <v>93</v>
      </c>
      <c r="N416" t="s">
        <v>39</v>
      </c>
      <c r="O416" s="71">
        <f t="shared" si="78"/>
        <v>148.80000000000001</v>
      </c>
      <c r="P416" s="102"/>
    </row>
    <row r="417" spans="1:16">
      <c r="D417" t="s">
        <v>90</v>
      </c>
      <c r="E417">
        <v>2</v>
      </c>
      <c r="F417">
        <v>88</v>
      </c>
      <c r="G417" t="s">
        <v>43</v>
      </c>
      <c r="H417" s="70">
        <f t="shared" si="77"/>
        <v>176</v>
      </c>
      <c r="K417" t="s">
        <v>74</v>
      </c>
      <c r="L417">
        <v>2</v>
      </c>
      <c r="M417">
        <v>95</v>
      </c>
      <c r="N417" t="s">
        <v>60</v>
      </c>
      <c r="O417" s="71">
        <f t="shared" si="78"/>
        <v>152</v>
      </c>
      <c r="P417" s="102"/>
    </row>
    <row r="418" spans="1:16">
      <c r="D418" t="s">
        <v>52</v>
      </c>
      <c r="E418">
        <v>2</v>
      </c>
      <c r="F418">
        <v>87</v>
      </c>
      <c r="G418" t="s">
        <v>37</v>
      </c>
      <c r="H418" s="70">
        <f t="shared" si="77"/>
        <v>174</v>
      </c>
      <c r="K418" t="s">
        <v>65</v>
      </c>
      <c r="L418">
        <v>2</v>
      </c>
      <c r="M418">
        <v>97</v>
      </c>
      <c r="N418" t="s">
        <v>39</v>
      </c>
      <c r="O418" s="71">
        <f t="shared" si="78"/>
        <v>155.20000000000002</v>
      </c>
      <c r="P418" s="102"/>
    </row>
    <row r="419" spans="1:16">
      <c r="D419" t="s">
        <v>36</v>
      </c>
      <c r="E419">
        <v>1</v>
      </c>
      <c r="F419">
        <v>80</v>
      </c>
      <c r="G419" t="s">
        <v>37</v>
      </c>
      <c r="H419" s="70">
        <f t="shared" si="77"/>
        <v>80</v>
      </c>
      <c r="K419" t="s">
        <v>79</v>
      </c>
      <c r="L419">
        <v>1</v>
      </c>
      <c r="M419">
        <v>76</v>
      </c>
      <c r="N419" t="s">
        <v>45</v>
      </c>
      <c r="O419" s="71">
        <f t="shared" si="78"/>
        <v>60.800000000000004</v>
      </c>
      <c r="P419" s="102"/>
    </row>
    <row r="420" spans="1:16">
      <c r="D420" t="s">
        <v>92</v>
      </c>
      <c r="E420">
        <v>2</v>
      </c>
      <c r="F420">
        <v>86</v>
      </c>
      <c r="G420" t="s">
        <v>43</v>
      </c>
      <c r="H420" s="70">
        <f t="shared" si="77"/>
        <v>172</v>
      </c>
      <c r="K420" t="s">
        <v>72</v>
      </c>
      <c r="L420">
        <v>3</v>
      </c>
      <c r="M420">
        <v>80</v>
      </c>
      <c r="N420" t="s">
        <v>60</v>
      </c>
      <c r="O420" s="71">
        <f t="shared" si="78"/>
        <v>192</v>
      </c>
      <c r="P420" s="102"/>
    </row>
    <row r="421" spans="1:16">
      <c r="D421" t="s">
        <v>83</v>
      </c>
      <c r="E421">
        <v>2</v>
      </c>
      <c r="F421">
        <v>84</v>
      </c>
      <c r="G421" t="s">
        <v>43</v>
      </c>
      <c r="H421" s="70">
        <f t="shared" si="77"/>
        <v>168</v>
      </c>
      <c r="K421" t="s">
        <v>96</v>
      </c>
      <c r="L421">
        <v>4</v>
      </c>
      <c r="M421">
        <v>95</v>
      </c>
      <c r="N421" t="s">
        <v>39</v>
      </c>
      <c r="O421" s="71">
        <f t="shared" si="78"/>
        <v>304</v>
      </c>
      <c r="P421" s="102"/>
    </row>
    <row r="422" spans="1:16">
      <c r="D422" t="s">
        <v>75</v>
      </c>
      <c r="E422">
        <v>1</v>
      </c>
      <c r="F422">
        <v>84</v>
      </c>
      <c r="G422" t="s">
        <v>43</v>
      </c>
      <c r="H422" s="70">
        <f t="shared" si="77"/>
        <v>84</v>
      </c>
      <c r="O422" s="71">
        <f t="shared" si="78"/>
        <v>0</v>
      </c>
      <c r="P422" s="102"/>
    </row>
    <row r="423" spans="1:16">
      <c r="D423" t="s">
        <v>93</v>
      </c>
      <c r="E423">
        <v>2</v>
      </c>
      <c r="F423">
        <v>86</v>
      </c>
      <c r="G423" t="s">
        <v>43</v>
      </c>
      <c r="H423" s="70">
        <f t="shared" si="77"/>
        <v>172</v>
      </c>
      <c r="O423" s="71">
        <f t="shared" si="78"/>
        <v>0</v>
      </c>
      <c r="P423" s="102"/>
    </row>
    <row r="424" spans="1:16">
      <c r="D424" t="s">
        <v>94</v>
      </c>
      <c r="E424">
        <v>2</v>
      </c>
      <c r="F424">
        <v>88</v>
      </c>
      <c r="G424" t="s">
        <v>43</v>
      </c>
      <c r="H424" s="70">
        <f t="shared" si="77"/>
        <v>176</v>
      </c>
      <c r="O424" s="71">
        <f t="shared" si="78"/>
        <v>0</v>
      </c>
      <c r="P424" s="102"/>
    </row>
    <row r="425" spans="1:16">
      <c r="H425" s="70">
        <f t="shared" si="77"/>
        <v>0</v>
      </c>
      <c r="O425" s="71">
        <f t="shared" si="78"/>
        <v>0</v>
      </c>
      <c r="P425" s="102"/>
    </row>
    <row r="426" spans="1:16">
      <c r="H426" s="70">
        <f t="shared" si="77"/>
        <v>0</v>
      </c>
      <c r="O426" s="71">
        <f t="shared" si="78"/>
        <v>0</v>
      </c>
      <c r="P426" s="102"/>
    </row>
    <row r="427" spans="1:16" ht="15" customHeight="1" thickBot="1">
      <c r="A427" s="62"/>
      <c r="B427" s="62"/>
      <c r="C427" s="63"/>
      <c r="D427" s="64"/>
      <c r="E427" s="65">
        <f>SUM(E415:E426)</f>
        <v>17</v>
      </c>
      <c r="F427" s="65">
        <f>SUM(F415:F426)</f>
        <v>855</v>
      </c>
      <c r="G427" s="66"/>
      <c r="H427" s="67">
        <f t="shared" ref="H427" si="79">SUM(H415:H426)</f>
        <v>1463</v>
      </c>
      <c r="I427" s="68"/>
      <c r="J427" s="63"/>
      <c r="K427" s="69"/>
      <c r="L427" s="65">
        <f>SUM(L415:L426)</f>
        <v>16</v>
      </c>
      <c r="M427" s="65">
        <f>SUM(M415:M426)</f>
        <v>620</v>
      </c>
      <c r="N427" s="66"/>
      <c r="O427" s="65">
        <f t="shared" ref="O427" si="80">SUM(O415:O426)</f>
        <v>1147.2</v>
      </c>
      <c r="P427" s="103"/>
    </row>
    <row r="428" spans="1:16" ht="17" thickTop="1" thickBot="1"/>
    <row r="429" spans="1:16" ht="15.75" customHeight="1" thickTop="1">
      <c r="A429" s="56" t="s">
        <v>0</v>
      </c>
      <c r="B429" s="57" t="s">
        <v>1</v>
      </c>
      <c r="C429" s="58"/>
      <c r="D429" s="58" t="s">
        <v>110</v>
      </c>
      <c r="E429" s="59" t="s">
        <v>111</v>
      </c>
      <c r="F429" s="59" t="s">
        <v>112</v>
      </c>
      <c r="G429" s="59"/>
      <c r="H429" s="76" t="s">
        <v>258</v>
      </c>
      <c r="J429" s="60"/>
      <c r="K429" s="60" t="s">
        <v>110</v>
      </c>
      <c r="L429" s="59" t="s">
        <v>111</v>
      </c>
      <c r="M429" s="59" t="s">
        <v>112</v>
      </c>
      <c r="N429" s="59"/>
      <c r="O429" s="75" t="s">
        <v>113</v>
      </c>
      <c r="P429" s="61" t="s">
        <v>4</v>
      </c>
    </row>
    <row r="430" spans="1:16">
      <c r="A430">
        <v>30</v>
      </c>
      <c r="B430">
        <v>22139030</v>
      </c>
      <c r="D430" t="s">
        <v>88</v>
      </c>
      <c r="E430">
        <v>2</v>
      </c>
      <c r="F430">
        <v>94</v>
      </c>
      <c r="G430" t="s">
        <v>43</v>
      </c>
      <c r="H430" s="70">
        <f t="shared" si="77"/>
        <v>188</v>
      </c>
      <c r="K430" t="s">
        <v>97</v>
      </c>
      <c r="L430">
        <v>2</v>
      </c>
      <c r="M430">
        <v>91</v>
      </c>
      <c r="N430" t="s">
        <v>39</v>
      </c>
      <c r="O430" s="71">
        <f t="shared" si="78"/>
        <v>145.6</v>
      </c>
      <c r="P430" s="101">
        <f>(H442+O442)/(E442+(0.8*L442))</f>
        <v>89.780141843971634</v>
      </c>
    </row>
    <row r="431" spans="1:16">
      <c r="D431" t="s">
        <v>48</v>
      </c>
      <c r="E431">
        <v>1</v>
      </c>
      <c r="F431">
        <v>97</v>
      </c>
      <c r="G431" t="s">
        <v>37</v>
      </c>
      <c r="H431" s="70">
        <f t="shared" si="77"/>
        <v>97</v>
      </c>
      <c r="K431" t="s">
        <v>98</v>
      </c>
      <c r="L431">
        <v>2</v>
      </c>
      <c r="M431">
        <v>91</v>
      </c>
      <c r="N431" t="s">
        <v>39</v>
      </c>
      <c r="O431" s="71">
        <f t="shared" si="78"/>
        <v>145.6</v>
      </c>
      <c r="P431" s="102"/>
    </row>
    <row r="432" spans="1:16">
      <c r="D432" t="s">
        <v>90</v>
      </c>
      <c r="E432">
        <v>2</v>
      </c>
      <c r="F432">
        <v>92</v>
      </c>
      <c r="G432" t="s">
        <v>43</v>
      </c>
      <c r="H432" s="70">
        <f t="shared" si="77"/>
        <v>184</v>
      </c>
      <c r="K432" t="s">
        <v>99</v>
      </c>
      <c r="L432">
        <v>2</v>
      </c>
      <c r="M432">
        <v>94</v>
      </c>
      <c r="N432" t="s">
        <v>39</v>
      </c>
      <c r="O432" s="71">
        <f t="shared" si="78"/>
        <v>150.4</v>
      </c>
      <c r="P432" s="102"/>
    </row>
    <row r="433" spans="1:16">
      <c r="D433" t="s">
        <v>36</v>
      </c>
      <c r="E433">
        <v>1</v>
      </c>
      <c r="F433">
        <v>85</v>
      </c>
      <c r="G433" t="s">
        <v>37</v>
      </c>
      <c r="H433" s="70">
        <f t="shared" si="77"/>
        <v>85</v>
      </c>
      <c r="K433" t="s">
        <v>65</v>
      </c>
      <c r="L433">
        <v>2</v>
      </c>
      <c r="M433">
        <v>90</v>
      </c>
      <c r="N433" t="s">
        <v>39</v>
      </c>
      <c r="O433" s="71">
        <f t="shared" si="78"/>
        <v>144</v>
      </c>
      <c r="P433" s="102"/>
    </row>
    <row r="434" spans="1:16">
      <c r="D434" t="s">
        <v>40</v>
      </c>
      <c r="E434">
        <v>1</v>
      </c>
      <c r="F434">
        <v>85</v>
      </c>
      <c r="G434" t="s">
        <v>37</v>
      </c>
      <c r="H434" s="70">
        <f t="shared" si="77"/>
        <v>85</v>
      </c>
      <c r="K434" t="s">
        <v>66</v>
      </c>
      <c r="L434">
        <v>1</v>
      </c>
      <c r="M434">
        <v>87</v>
      </c>
      <c r="N434" t="s">
        <v>45</v>
      </c>
      <c r="O434" s="71">
        <f t="shared" si="78"/>
        <v>69.600000000000009</v>
      </c>
      <c r="P434" s="102"/>
    </row>
    <row r="435" spans="1:16">
      <c r="D435" t="s">
        <v>92</v>
      </c>
      <c r="E435">
        <v>2</v>
      </c>
      <c r="F435">
        <v>85</v>
      </c>
      <c r="G435" t="s">
        <v>43</v>
      </c>
      <c r="H435" s="70">
        <f t="shared" si="77"/>
        <v>170</v>
      </c>
      <c r="K435" t="s">
        <v>44</v>
      </c>
      <c r="L435">
        <v>1</v>
      </c>
      <c r="M435">
        <v>92</v>
      </c>
      <c r="N435" t="s">
        <v>45</v>
      </c>
      <c r="O435" s="71">
        <f t="shared" si="78"/>
        <v>73.600000000000009</v>
      </c>
      <c r="P435" s="102"/>
    </row>
    <row r="436" spans="1:16">
      <c r="D436" t="s">
        <v>83</v>
      </c>
      <c r="E436">
        <v>2</v>
      </c>
      <c r="F436">
        <v>84</v>
      </c>
      <c r="G436" t="s">
        <v>43</v>
      </c>
      <c r="H436" s="70">
        <f t="shared" si="77"/>
        <v>168</v>
      </c>
      <c r="K436" t="s">
        <v>96</v>
      </c>
      <c r="L436">
        <v>4</v>
      </c>
      <c r="M436">
        <v>90</v>
      </c>
      <c r="N436" t="s">
        <v>39</v>
      </c>
      <c r="O436" s="71">
        <f t="shared" si="78"/>
        <v>288</v>
      </c>
      <c r="P436" s="102"/>
    </row>
    <row r="437" spans="1:16">
      <c r="D437" t="s">
        <v>52</v>
      </c>
      <c r="E437">
        <v>2</v>
      </c>
      <c r="F437">
        <v>86</v>
      </c>
      <c r="G437" t="s">
        <v>37</v>
      </c>
      <c r="H437" s="70">
        <f t="shared" si="77"/>
        <v>172</v>
      </c>
      <c r="O437" s="71">
        <f t="shared" si="78"/>
        <v>0</v>
      </c>
      <c r="P437" s="102"/>
    </row>
    <row r="438" spans="1:16">
      <c r="D438" t="s">
        <v>93</v>
      </c>
      <c r="E438">
        <v>2</v>
      </c>
      <c r="F438">
        <v>90</v>
      </c>
      <c r="G438" t="s">
        <v>43</v>
      </c>
      <c r="H438" s="70">
        <f t="shared" si="77"/>
        <v>180</v>
      </c>
      <c r="O438" s="71">
        <f t="shared" si="78"/>
        <v>0</v>
      </c>
      <c r="P438" s="102"/>
    </row>
    <row r="439" spans="1:16">
      <c r="D439" t="s">
        <v>94</v>
      </c>
      <c r="E439">
        <v>2</v>
      </c>
      <c r="F439">
        <v>93</v>
      </c>
      <c r="G439" t="s">
        <v>43</v>
      </c>
      <c r="H439" s="70">
        <f t="shared" si="77"/>
        <v>186</v>
      </c>
      <c r="O439" s="71">
        <f t="shared" si="78"/>
        <v>0</v>
      </c>
      <c r="P439" s="102"/>
    </row>
    <row r="440" spans="1:16">
      <c r="H440" s="70">
        <f t="shared" si="77"/>
        <v>0</v>
      </c>
      <c r="O440" s="71">
        <f t="shared" si="78"/>
        <v>0</v>
      </c>
      <c r="P440" s="102"/>
    </row>
    <row r="441" spans="1:16">
      <c r="H441" s="70">
        <f t="shared" si="77"/>
        <v>0</v>
      </c>
      <c r="O441" s="71">
        <f t="shared" si="78"/>
        <v>0</v>
      </c>
      <c r="P441" s="102"/>
    </row>
    <row r="442" spans="1:16" ht="15" customHeight="1" thickBot="1">
      <c r="A442" s="62"/>
      <c r="B442" s="62"/>
      <c r="C442" s="63"/>
      <c r="D442" s="64"/>
      <c r="E442" s="65">
        <f>SUM(E430:E441)</f>
        <v>17</v>
      </c>
      <c r="F442" s="65">
        <f>SUM(F430:F441)</f>
        <v>891</v>
      </c>
      <c r="G442" s="66"/>
      <c r="H442" s="67">
        <f t="shared" ref="H442" si="81">SUM(H430:H441)</f>
        <v>1515</v>
      </c>
      <c r="I442" s="68"/>
      <c r="J442" s="63"/>
      <c r="K442" s="69"/>
      <c r="L442" s="65">
        <f>SUM(L430:L441)</f>
        <v>14</v>
      </c>
      <c r="M442" s="65">
        <f>SUM(M430:M441)</f>
        <v>635</v>
      </c>
      <c r="N442" s="66"/>
      <c r="O442" s="65">
        <f t="shared" ref="O442" si="82">SUM(O430:O441)</f>
        <v>1016.8000000000001</v>
      </c>
      <c r="P442" s="103"/>
    </row>
    <row r="443" spans="1:16" ht="17" thickTop="1" thickBot="1"/>
    <row r="444" spans="1:16" ht="15.75" customHeight="1" thickTop="1">
      <c r="A444" s="56" t="s">
        <v>0</v>
      </c>
      <c r="B444" s="57" t="s">
        <v>1</v>
      </c>
      <c r="C444" s="58"/>
      <c r="D444" s="58" t="s">
        <v>110</v>
      </c>
      <c r="E444" s="59" t="s">
        <v>111</v>
      </c>
      <c r="F444" s="59" t="s">
        <v>112</v>
      </c>
      <c r="G444" s="59"/>
      <c r="H444" s="76" t="s">
        <v>258</v>
      </c>
      <c r="J444" s="60"/>
      <c r="K444" s="60" t="s">
        <v>110</v>
      </c>
      <c r="L444" s="59" t="s">
        <v>111</v>
      </c>
      <c r="M444" s="59" t="s">
        <v>112</v>
      </c>
      <c r="N444" s="59"/>
      <c r="O444" s="75" t="s">
        <v>113</v>
      </c>
      <c r="P444" s="61" t="s">
        <v>4</v>
      </c>
    </row>
    <row r="445" spans="1:16">
      <c r="A445">
        <v>31</v>
      </c>
      <c r="B445">
        <v>22139031</v>
      </c>
      <c r="D445" t="s">
        <v>48</v>
      </c>
      <c r="E445">
        <v>1</v>
      </c>
      <c r="F445">
        <v>91</v>
      </c>
      <c r="G445" t="s">
        <v>37</v>
      </c>
      <c r="H445" s="70">
        <f t="shared" si="77"/>
        <v>91</v>
      </c>
      <c r="K445" t="s">
        <v>97</v>
      </c>
      <c r="L445">
        <v>2</v>
      </c>
      <c r="M445">
        <v>90</v>
      </c>
      <c r="N445" t="s">
        <v>39</v>
      </c>
      <c r="O445" s="71">
        <f t="shared" si="78"/>
        <v>144</v>
      </c>
      <c r="P445" s="101">
        <f>(H457+O457)/(E457+(0.8*L457))</f>
        <v>86.71641791044776</v>
      </c>
    </row>
    <row r="446" spans="1:16">
      <c r="D446" t="s">
        <v>88</v>
      </c>
      <c r="E446">
        <v>2</v>
      </c>
      <c r="F446">
        <v>90</v>
      </c>
      <c r="G446" t="s">
        <v>43</v>
      </c>
      <c r="H446" s="70">
        <f t="shared" si="77"/>
        <v>180</v>
      </c>
      <c r="K446" t="s">
        <v>98</v>
      </c>
      <c r="L446">
        <v>2</v>
      </c>
      <c r="M446">
        <v>91</v>
      </c>
      <c r="N446" t="s">
        <v>39</v>
      </c>
      <c r="O446" s="71">
        <f t="shared" si="78"/>
        <v>145.6</v>
      </c>
      <c r="P446" s="102"/>
    </row>
    <row r="447" spans="1:16">
      <c r="D447" t="s">
        <v>90</v>
      </c>
      <c r="E447">
        <v>2</v>
      </c>
      <c r="F447">
        <v>89</v>
      </c>
      <c r="G447" t="s">
        <v>43</v>
      </c>
      <c r="H447" s="70">
        <f t="shared" si="77"/>
        <v>178</v>
      </c>
      <c r="K447" t="s">
        <v>99</v>
      </c>
      <c r="L447">
        <v>2</v>
      </c>
      <c r="M447">
        <v>87</v>
      </c>
      <c r="N447" t="s">
        <v>39</v>
      </c>
      <c r="O447" s="71">
        <f t="shared" si="78"/>
        <v>139.20000000000002</v>
      </c>
      <c r="P447" s="102"/>
    </row>
    <row r="448" spans="1:16">
      <c r="D448" t="s">
        <v>36</v>
      </c>
      <c r="E448">
        <v>1</v>
      </c>
      <c r="F448">
        <v>85</v>
      </c>
      <c r="G448" t="s">
        <v>37</v>
      </c>
      <c r="H448" s="70">
        <f t="shared" si="77"/>
        <v>85</v>
      </c>
      <c r="K448" t="s">
        <v>68</v>
      </c>
      <c r="L448">
        <v>1</v>
      </c>
      <c r="M448">
        <v>94</v>
      </c>
      <c r="N448" t="s">
        <v>45</v>
      </c>
      <c r="O448" s="71">
        <f t="shared" si="78"/>
        <v>75.2</v>
      </c>
      <c r="P448" s="102"/>
    </row>
    <row r="449" spans="1:16">
      <c r="D449" t="s">
        <v>40</v>
      </c>
      <c r="E449">
        <v>1</v>
      </c>
      <c r="F449">
        <v>85</v>
      </c>
      <c r="G449" t="s">
        <v>37</v>
      </c>
      <c r="H449" s="70">
        <f t="shared" si="77"/>
        <v>85</v>
      </c>
      <c r="K449" t="s">
        <v>96</v>
      </c>
      <c r="L449">
        <v>4</v>
      </c>
      <c r="M449">
        <v>90</v>
      </c>
      <c r="N449" t="s">
        <v>39</v>
      </c>
      <c r="O449" s="71">
        <f t="shared" si="78"/>
        <v>288</v>
      </c>
      <c r="P449" s="102"/>
    </row>
    <row r="450" spans="1:16">
      <c r="D450" t="s">
        <v>92</v>
      </c>
      <c r="E450">
        <v>2</v>
      </c>
      <c r="F450">
        <v>76</v>
      </c>
      <c r="G450" t="s">
        <v>43</v>
      </c>
      <c r="H450" s="70">
        <f t="shared" si="77"/>
        <v>152</v>
      </c>
      <c r="O450" s="71">
        <f t="shared" si="78"/>
        <v>0</v>
      </c>
      <c r="P450" s="102"/>
    </row>
    <row r="451" spans="1:16">
      <c r="D451" t="s">
        <v>83</v>
      </c>
      <c r="E451">
        <v>2</v>
      </c>
      <c r="F451">
        <v>82</v>
      </c>
      <c r="G451" t="s">
        <v>43</v>
      </c>
      <c r="H451" s="70">
        <f t="shared" si="77"/>
        <v>164</v>
      </c>
      <c r="O451" s="71">
        <f t="shared" si="78"/>
        <v>0</v>
      </c>
      <c r="P451" s="102"/>
    </row>
    <row r="452" spans="1:16">
      <c r="D452" t="s">
        <v>52</v>
      </c>
      <c r="E452">
        <v>2</v>
      </c>
      <c r="F452">
        <v>88</v>
      </c>
      <c r="G452" t="s">
        <v>37</v>
      </c>
      <c r="H452" s="70">
        <f t="shared" si="77"/>
        <v>176</v>
      </c>
      <c r="O452" s="71">
        <f t="shared" si="78"/>
        <v>0</v>
      </c>
      <c r="P452" s="102"/>
    </row>
    <row r="453" spans="1:16">
      <c r="D453" t="s">
        <v>75</v>
      </c>
      <c r="E453">
        <v>1</v>
      </c>
      <c r="F453">
        <v>85</v>
      </c>
      <c r="G453" t="s">
        <v>43</v>
      </c>
      <c r="H453" s="70">
        <f t="shared" si="77"/>
        <v>85</v>
      </c>
      <c r="O453" s="71">
        <f t="shared" si="78"/>
        <v>0</v>
      </c>
      <c r="P453" s="102"/>
    </row>
    <row r="454" spans="1:16">
      <c r="D454" t="s">
        <v>93</v>
      </c>
      <c r="E454">
        <v>2</v>
      </c>
      <c r="F454">
        <v>80</v>
      </c>
      <c r="G454" t="s">
        <v>43</v>
      </c>
      <c r="H454" s="70">
        <f t="shared" si="77"/>
        <v>160</v>
      </c>
      <c r="O454" s="71">
        <f t="shared" si="78"/>
        <v>0</v>
      </c>
      <c r="P454" s="102"/>
    </row>
    <row r="455" spans="1:16">
      <c r="D455" t="s">
        <v>94</v>
      </c>
      <c r="E455">
        <v>2</v>
      </c>
      <c r="F455">
        <v>88</v>
      </c>
      <c r="G455" t="s">
        <v>43</v>
      </c>
      <c r="H455" s="70">
        <f t="shared" si="77"/>
        <v>176</v>
      </c>
      <c r="O455" s="71">
        <f t="shared" si="78"/>
        <v>0</v>
      </c>
      <c r="P455" s="102"/>
    </row>
    <row r="456" spans="1:16">
      <c r="H456" s="70">
        <f t="shared" si="77"/>
        <v>0</v>
      </c>
      <c r="O456" s="71">
        <f t="shared" si="78"/>
        <v>0</v>
      </c>
      <c r="P456" s="102"/>
    </row>
    <row r="457" spans="1:16" ht="15" customHeight="1" thickBot="1">
      <c r="A457" s="62"/>
      <c r="B457" s="62"/>
      <c r="C457" s="63"/>
      <c r="D457" s="64"/>
      <c r="E457" s="65">
        <f>SUM(E445:E456)</f>
        <v>18</v>
      </c>
      <c r="F457" s="65">
        <f>SUM(F445:F456)</f>
        <v>939</v>
      </c>
      <c r="G457" s="66"/>
      <c r="H457" s="67">
        <f t="shared" ref="H457" si="83">SUM(H445:H456)</f>
        <v>1532</v>
      </c>
      <c r="I457" s="68"/>
      <c r="J457" s="63"/>
      <c r="K457" s="69"/>
      <c r="L457" s="65">
        <f>SUM(L445:L456)</f>
        <v>11</v>
      </c>
      <c r="M457" s="65">
        <f>SUM(M445:M456)</f>
        <v>452</v>
      </c>
      <c r="N457" s="66"/>
      <c r="O457" s="65">
        <f t="shared" ref="O457" si="84">SUM(O445:O456)</f>
        <v>792</v>
      </c>
      <c r="P457" s="103"/>
    </row>
    <row r="458" spans="1:16" ht="17" thickTop="1" thickBot="1"/>
    <row r="459" spans="1:16" ht="15.75" customHeight="1" thickTop="1">
      <c r="A459" s="56" t="s">
        <v>0</v>
      </c>
      <c r="B459" s="57" t="s">
        <v>1</v>
      </c>
      <c r="C459" s="58"/>
      <c r="D459" s="58" t="s">
        <v>110</v>
      </c>
      <c r="E459" s="59" t="s">
        <v>111</v>
      </c>
      <c r="F459" s="59" t="s">
        <v>112</v>
      </c>
      <c r="G459" s="59"/>
      <c r="H459" s="76" t="s">
        <v>258</v>
      </c>
      <c r="J459" s="60"/>
      <c r="K459" s="60" t="s">
        <v>110</v>
      </c>
      <c r="L459" s="59" t="s">
        <v>111</v>
      </c>
      <c r="M459" s="59" t="s">
        <v>112</v>
      </c>
      <c r="N459" s="59"/>
      <c r="O459" s="75" t="s">
        <v>113</v>
      </c>
      <c r="P459" s="61" t="s">
        <v>4</v>
      </c>
    </row>
    <row r="460" spans="1:16">
      <c r="A460">
        <v>32</v>
      </c>
      <c r="B460">
        <v>22139032</v>
      </c>
      <c r="D460" t="s">
        <v>48</v>
      </c>
      <c r="E460">
        <v>1</v>
      </c>
      <c r="F460">
        <v>86</v>
      </c>
      <c r="G460" t="s">
        <v>37</v>
      </c>
      <c r="H460" s="70">
        <f t="shared" si="77"/>
        <v>86</v>
      </c>
      <c r="K460" t="s">
        <v>38</v>
      </c>
      <c r="L460">
        <v>2</v>
      </c>
      <c r="M460">
        <v>88</v>
      </c>
      <c r="N460" t="s">
        <v>60</v>
      </c>
      <c r="O460" s="71">
        <f t="shared" si="78"/>
        <v>140.80000000000001</v>
      </c>
      <c r="P460" s="101">
        <f>(H472+O472)/(E472+(0.8*L472))</f>
        <v>87.75373134328359</v>
      </c>
    </row>
    <row r="461" spans="1:16">
      <c r="D461" t="s">
        <v>88</v>
      </c>
      <c r="E461">
        <v>2</v>
      </c>
      <c r="F461">
        <v>90</v>
      </c>
      <c r="G461" t="s">
        <v>43</v>
      </c>
      <c r="H461" s="70">
        <f t="shared" si="77"/>
        <v>180</v>
      </c>
      <c r="K461" t="s">
        <v>69</v>
      </c>
      <c r="L461">
        <v>2</v>
      </c>
      <c r="M461">
        <v>91</v>
      </c>
      <c r="N461" t="s">
        <v>39</v>
      </c>
      <c r="O461" s="71">
        <f t="shared" si="78"/>
        <v>145.6</v>
      </c>
      <c r="P461" s="102"/>
    </row>
    <row r="462" spans="1:16">
      <c r="D462" t="s">
        <v>90</v>
      </c>
      <c r="E462">
        <v>2</v>
      </c>
      <c r="F462">
        <v>92</v>
      </c>
      <c r="G462" t="s">
        <v>43</v>
      </c>
      <c r="H462" s="70">
        <f t="shared" si="77"/>
        <v>184</v>
      </c>
      <c r="K462" t="s">
        <v>71</v>
      </c>
      <c r="L462">
        <v>2</v>
      </c>
      <c r="M462">
        <v>95</v>
      </c>
      <c r="N462" t="s">
        <v>39</v>
      </c>
      <c r="O462" s="71">
        <f t="shared" si="78"/>
        <v>152</v>
      </c>
      <c r="P462" s="102"/>
    </row>
    <row r="463" spans="1:16">
      <c r="D463" t="s">
        <v>36</v>
      </c>
      <c r="E463">
        <v>1</v>
      </c>
      <c r="F463">
        <v>85</v>
      </c>
      <c r="G463" t="s">
        <v>37</v>
      </c>
      <c r="H463" s="70">
        <f t="shared" si="77"/>
        <v>85</v>
      </c>
      <c r="K463" t="s">
        <v>96</v>
      </c>
      <c r="L463">
        <v>4</v>
      </c>
      <c r="M463">
        <v>90</v>
      </c>
      <c r="N463" t="s">
        <v>39</v>
      </c>
      <c r="O463" s="71">
        <f t="shared" si="78"/>
        <v>288</v>
      </c>
      <c r="P463" s="102"/>
    </row>
    <row r="464" spans="1:16">
      <c r="D464" t="s">
        <v>40</v>
      </c>
      <c r="E464">
        <v>1</v>
      </c>
      <c r="F464">
        <v>85</v>
      </c>
      <c r="G464" t="s">
        <v>37</v>
      </c>
      <c r="H464" s="70">
        <f t="shared" si="77"/>
        <v>85</v>
      </c>
      <c r="K464" t="s">
        <v>284</v>
      </c>
      <c r="L464">
        <v>1</v>
      </c>
      <c r="M464">
        <v>93</v>
      </c>
      <c r="N464" s="91" t="s">
        <v>285</v>
      </c>
      <c r="O464" s="71">
        <f t="shared" si="78"/>
        <v>74.400000000000006</v>
      </c>
      <c r="P464" s="102"/>
    </row>
    <row r="465" spans="1:16">
      <c r="D465" t="s">
        <v>92</v>
      </c>
      <c r="E465">
        <v>2</v>
      </c>
      <c r="F465">
        <v>77</v>
      </c>
      <c r="G465" t="s">
        <v>43</v>
      </c>
      <c r="H465" s="70">
        <f t="shared" si="77"/>
        <v>154</v>
      </c>
      <c r="O465" s="71">
        <f t="shared" si="78"/>
        <v>0</v>
      </c>
      <c r="P465" s="102"/>
    </row>
    <row r="466" spans="1:16">
      <c r="D466" t="s">
        <v>83</v>
      </c>
      <c r="E466">
        <v>2</v>
      </c>
      <c r="F466">
        <v>87</v>
      </c>
      <c r="G466" t="s">
        <v>43</v>
      </c>
      <c r="H466" s="70">
        <f t="shared" si="77"/>
        <v>174</v>
      </c>
      <c r="O466" s="71">
        <f t="shared" si="78"/>
        <v>0</v>
      </c>
      <c r="P466" s="102"/>
    </row>
    <row r="467" spans="1:16">
      <c r="D467" t="s">
        <v>52</v>
      </c>
      <c r="E467">
        <v>2</v>
      </c>
      <c r="F467">
        <v>86</v>
      </c>
      <c r="G467" t="s">
        <v>37</v>
      </c>
      <c r="H467" s="70">
        <f t="shared" si="77"/>
        <v>172</v>
      </c>
      <c r="O467" s="71">
        <f t="shared" si="78"/>
        <v>0</v>
      </c>
      <c r="P467" s="102"/>
    </row>
    <row r="468" spans="1:16">
      <c r="D468" t="s">
        <v>75</v>
      </c>
      <c r="E468">
        <v>1</v>
      </c>
      <c r="F468">
        <v>89</v>
      </c>
      <c r="G468" t="s">
        <v>43</v>
      </c>
      <c r="H468" s="70">
        <f t="shared" si="77"/>
        <v>89</v>
      </c>
      <c r="O468" s="71">
        <f t="shared" si="78"/>
        <v>0</v>
      </c>
      <c r="P468" s="102"/>
    </row>
    <row r="469" spans="1:16">
      <c r="D469" t="s">
        <v>93</v>
      </c>
      <c r="E469">
        <v>2</v>
      </c>
      <c r="F469">
        <v>86</v>
      </c>
      <c r="G469" t="s">
        <v>43</v>
      </c>
      <c r="H469" s="70">
        <f t="shared" si="77"/>
        <v>172</v>
      </c>
      <c r="O469" s="71">
        <f t="shared" si="78"/>
        <v>0</v>
      </c>
      <c r="P469" s="102"/>
    </row>
    <row r="470" spans="1:16">
      <c r="D470" t="s">
        <v>94</v>
      </c>
      <c r="E470">
        <v>2</v>
      </c>
      <c r="F470">
        <v>85</v>
      </c>
      <c r="G470" t="s">
        <v>43</v>
      </c>
      <c r="H470" s="70">
        <f t="shared" si="77"/>
        <v>170</v>
      </c>
      <c r="O470" s="71">
        <f t="shared" si="78"/>
        <v>0</v>
      </c>
      <c r="P470" s="102"/>
    </row>
    <row r="471" spans="1:16">
      <c r="H471" s="70">
        <f t="shared" si="77"/>
        <v>0</v>
      </c>
      <c r="O471" s="71">
        <f t="shared" si="78"/>
        <v>0</v>
      </c>
      <c r="P471" s="102"/>
    </row>
    <row r="472" spans="1:16" ht="15" customHeight="1" thickBot="1">
      <c r="A472" s="62"/>
      <c r="B472" s="62"/>
      <c r="C472" s="63"/>
      <c r="D472" s="64"/>
      <c r="E472" s="65">
        <f>SUM(E460:E471)</f>
        <v>18</v>
      </c>
      <c r="F472" s="65">
        <f>SUM(F460:F471)</f>
        <v>948</v>
      </c>
      <c r="G472" s="66"/>
      <c r="H472" s="67">
        <f t="shared" ref="H472" si="85">SUM(H460:H471)</f>
        <v>1551</v>
      </c>
      <c r="I472" s="68"/>
      <c r="J472" s="63"/>
      <c r="K472" s="69"/>
      <c r="L472" s="65">
        <f>SUM(L460:L471)</f>
        <v>11</v>
      </c>
      <c r="M472" s="65">
        <f>SUM(M460:M471)</f>
        <v>457</v>
      </c>
      <c r="N472" s="66"/>
      <c r="O472" s="65">
        <f t="shared" ref="O472" si="86">SUM(O460:O471)</f>
        <v>800.8</v>
      </c>
      <c r="P472" s="103"/>
    </row>
    <row r="473" spans="1:16" ht="17" thickTop="1" thickBot="1"/>
    <row r="474" spans="1:16" ht="15.75" customHeight="1" thickTop="1">
      <c r="A474" s="56" t="s">
        <v>0</v>
      </c>
      <c r="B474" s="57" t="s">
        <v>1</v>
      </c>
      <c r="C474" s="58"/>
      <c r="D474" s="58" t="s">
        <v>110</v>
      </c>
      <c r="E474" s="59" t="s">
        <v>111</v>
      </c>
      <c r="F474" s="59" t="s">
        <v>112</v>
      </c>
      <c r="G474" s="59"/>
      <c r="H474" s="76" t="s">
        <v>258</v>
      </c>
      <c r="J474" s="60"/>
      <c r="K474" s="60" t="s">
        <v>110</v>
      </c>
      <c r="L474" s="59" t="s">
        <v>111</v>
      </c>
      <c r="M474" s="59" t="s">
        <v>112</v>
      </c>
      <c r="N474" s="59"/>
      <c r="O474" s="75" t="s">
        <v>113</v>
      </c>
      <c r="P474" s="61" t="s">
        <v>4</v>
      </c>
    </row>
    <row r="475" spans="1:16">
      <c r="A475">
        <v>33</v>
      </c>
      <c r="B475">
        <v>22139033</v>
      </c>
      <c r="D475" t="s">
        <v>48</v>
      </c>
      <c r="E475">
        <v>1</v>
      </c>
      <c r="F475">
        <v>86</v>
      </c>
      <c r="G475" t="s">
        <v>37</v>
      </c>
      <c r="H475" s="70">
        <f t="shared" si="77"/>
        <v>86</v>
      </c>
      <c r="K475" t="s">
        <v>97</v>
      </c>
      <c r="L475">
        <v>2</v>
      </c>
      <c r="M475">
        <v>91</v>
      </c>
      <c r="N475" t="s">
        <v>39</v>
      </c>
      <c r="O475" s="71">
        <f t="shared" si="78"/>
        <v>145.6</v>
      </c>
      <c r="P475" s="101">
        <f>(H487+O487)/(E487+(0.8*L487))</f>
        <v>85.658823529411762</v>
      </c>
    </row>
    <row r="476" spans="1:16">
      <c r="D476" t="s">
        <v>88</v>
      </c>
      <c r="E476">
        <v>2</v>
      </c>
      <c r="F476">
        <v>92</v>
      </c>
      <c r="G476" t="s">
        <v>43</v>
      </c>
      <c r="H476" s="70">
        <f t="shared" si="77"/>
        <v>184</v>
      </c>
      <c r="K476" t="s">
        <v>74</v>
      </c>
      <c r="L476">
        <v>2</v>
      </c>
      <c r="M476">
        <v>95</v>
      </c>
      <c r="N476" t="s">
        <v>60</v>
      </c>
      <c r="O476" s="71">
        <f t="shared" si="78"/>
        <v>152</v>
      </c>
      <c r="P476" s="102"/>
    </row>
    <row r="477" spans="1:16">
      <c r="D477" t="s">
        <v>90</v>
      </c>
      <c r="E477">
        <v>2</v>
      </c>
      <c r="F477">
        <v>87</v>
      </c>
      <c r="G477" t="s">
        <v>43</v>
      </c>
      <c r="H477" s="70">
        <f t="shared" si="77"/>
        <v>174</v>
      </c>
      <c r="K477" t="s">
        <v>99</v>
      </c>
      <c r="L477">
        <v>2</v>
      </c>
      <c r="M477">
        <v>83</v>
      </c>
      <c r="N477" t="s">
        <v>39</v>
      </c>
      <c r="O477" s="71">
        <f t="shared" si="78"/>
        <v>132.80000000000001</v>
      </c>
      <c r="P477" s="102"/>
    </row>
    <row r="478" spans="1:16">
      <c r="D478" t="s">
        <v>36</v>
      </c>
      <c r="E478">
        <v>1</v>
      </c>
      <c r="F478">
        <v>85</v>
      </c>
      <c r="G478" t="s">
        <v>37</v>
      </c>
      <c r="H478" s="70">
        <f t="shared" si="77"/>
        <v>85</v>
      </c>
      <c r="K478" t="s">
        <v>65</v>
      </c>
      <c r="L478">
        <v>2</v>
      </c>
      <c r="M478">
        <v>77</v>
      </c>
      <c r="N478" t="s">
        <v>39</v>
      </c>
      <c r="O478" s="71">
        <f t="shared" si="78"/>
        <v>123.2</v>
      </c>
      <c r="P478" s="102"/>
    </row>
    <row r="479" spans="1:16">
      <c r="D479" t="s">
        <v>40</v>
      </c>
      <c r="E479">
        <v>1</v>
      </c>
      <c r="F479">
        <v>85</v>
      </c>
      <c r="G479" t="s">
        <v>37</v>
      </c>
      <c r="H479" s="70">
        <f t="shared" ref="H479:H542" si="87">E479*F479</f>
        <v>85</v>
      </c>
      <c r="K479" t="s">
        <v>76</v>
      </c>
      <c r="L479">
        <v>2</v>
      </c>
      <c r="M479">
        <v>80</v>
      </c>
      <c r="N479" t="s">
        <v>60</v>
      </c>
      <c r="O479" s="71">
        <f t="shared" ref="O479:O542" si="88">L479*M479*0.8</f>
        <v>128</v>
      </c>
      <c r="P479" s="102"/>
    </row>
    <row r="480" spans="1:16">
      <c r="D480" t="s">
        <v>92</v>
      </c>
      <c r="E480">
        <v>2</v>
      </c>
      <c r="F480">
        <v>83</v>
      </c>
      <c r="G480" t="s">
        <v>43</v>
      </c>
      <c r="H480" s="70">
        <f t="shared" si="87"/>
        <v>166</v>
      </c>
      <c r="K480" t="s">
        <v>47</v>
      </c>
      <c r="L480">
        <v>2</v>
      </c>
      <c r="M480">
        <v>81</v>
      </c>
      <c r="N480" t="s">
        <v>60</v>
      </c>
      <c r="O480" s="71">
        <f t="shared" si="88"/>
        <v>129.6</v>
      </c>
      <c r="P480" s="102"/>
    </row>
    <row r="481" spans="1:16">
      <c r="D481" t="s">
        <v>83</v>
      </c>
      <c r="E481">
        <v>2</v>
      </c>
      <c r="F481">
        <v>73</v>
      </c>
      <c r="G481" t="s">
        <v>43</v>
      </c>
      <c r="H481" s="70">
        <f t="shared" si="87"/>
        <v>146</v>
      </c>
      <c r="K481" t="s">
        <v>82</v>
      </c>
      <c r="L481">
        <v>2</v>
      </c>
      <c r="M481">
        <v>81</v>
      </c>
      <c r="N481" t="s">
        <v>60</v>
      </c>
      <c r="O481" s="71">
        <f t="shared" si="88"/>
        <v>129.6</v>
      </c>
      <c r="P481" s="102"/>
    </row>
    <row r="482" spans="1:16">
      <c r="D482" t="s">
        <v>75</v>
      </c>
      <c r="E482">
        <v>1</v>
      </c>
      <c r="F482">
        <v>82</v>
      </c>
      <c r="G482" t="s">
        <v>43</v>
      </c>
      <c r="H482" s="70">
        <f t="shared" si="87"/>
        <v>82</v>
      </c>
      <c r="K482" t="s">
        <v>100</v>
      </c>
      <c r="L482">
        <v>1</v>
      </c>
      <c r="M482">
        <v>97</v>
      </c>
      <c r="N482" t="s">
        <v>45</v>
      </c>
      <c r="O482" s="71">
        <f t="shared" si="88"/>
        <v>77.600000000000009</v>
      </c>
      <c r="P482" s="102"/>
    </row>
    <row r="483" spans="1:16">
      <c r="D483" t="s">
        <v>93</v>
      </c>
      <c r="E483">
        <v>2</v>
      </c>
      <c r="F483">
        <v>85</v>
      </c>
      <c r="G483" t="s">
        <v>43</v>
      </c>
      <c r="H483" s="70">
        <f t="shared" si="87"/>
        <v>170</v>
      </c>
      <c r="K483" t="s">
        <v>67</v>
      </c>
      <c r="L483">
        <v>1</v>
      </c>
      <c r="M483">
        <v>87</v>
      </c>
      <c r="N483" t="s">
        <v>60</v>
      </c>
      <c r="O483" s="71">
        <f t="shared" si="88"/>
        <v>69.600000000000009</v>
      </c>
      <c r="P483" s="102"/>
    </row>
    <row r="484" spans="1:16">
      <c r="D484" t="s">
        <v>94</v>
      </c>
      <c r="E484">
        <v>2</v>
      </c>
      <c r="F484">
        <v>85</v>
      </c>
      <c r="G484" t="s">
        <v>43</v>
      </c>
      <c r="H484" s="70">
        <f t="shared" si="87"/>
        <v>170</v>
      </c>
      <c r="K484" t="s">
        <v>96</v>
      </c>
      <c r="L484">
        <v>4</v>
      </c>
      <c r="M484">
        <v>92</v>
      </c>
      <c r="N484" t="s">
        <v>39</v>
      </c>
      <c r="O484" s="71">
        <f t="shared" si="88"/>
        <v>294.40000000000003</v>
      </c>
      <c r="P484" s="102"/>
    </row>
    <row r="485" spans="1:16">
      <c r="D485" t="s">
        <v>52</v>
      </c>
      <c r="E485">
        <v>2</v>
      </c>
      <c r="F485">
        <v>91</v>
      </c>
      <c r="G485" t="s">
        <v>37</v>
      </c>
      <c r="H485" s="70">
        <f t="shared" si="87"/>
        <v>182</v>
      </c>
      <c r="O485" s="71">
        <f t="shared" si="88"/>
        <v>0</v>
      </c>
      <c r="P485" s="102"/>
    </row>
    <row r="486" spans="1:16">
      <c r="H486" s="70">
        <f t="shared" si="87"/>
        <v>0</v>
      </c>
      <c r="O486" s="71">
        <f t="shared" si="88"/>
        <v>0</v>
      </c>
      <c r="P486" s="102"/>
    </row>
    <row r="487" spans="1:16" ht="15" customHeight="1" thickBot="1">
      <c r="A487" s="62"/>
      <c r="B487" s="62"/>
      <c r="C487" s="63"/>
      <c r="D487" s="64"/>
      <c r="E487" s="65">
        <f>SUM(E475:E486)</f>
        <v>18</v>
      </c>
      <c r="F487" s="65">
        <f>SUM(F475:F486)</f>
        <v>934</v>
      </c>
      <c r="G487" s="66"/>
      <c r="H487" s="67">
        <f t="shared" ref="H487" si="89">SUM(H475:H486)</f>
        <v>1530</v>
      </c>
      <c r="I487" s="68"/>
      <c r="J487" s="63"/>
      <c r="K487" s="69"/>
      <c r="L487" s="65">
        <f>SUM(L475:L486)</f>
        <v>20</v>
      </c>
      <c r="M487" s="65">
        <f>SUM(M475:M486)</f>
        <v>864</v>
      </c>
      <c r="N487" s="66"/>
      <c r="O487" s="65">
        <f t="shared" ref="O487" si="90">SUM(O475:O486)</f>
        <v>1382.4</v>
      </c>
      <c r="P487" s="103"/>
    </row>
    <row r="488" spans="1:16" ht="17" thickTop="1" thickBot="1"/>
    <row r="489" spans="1:16" ht="15.75" customHeight="1" thickTop="1">
      <c r="A489" s="56" t="s">
        <v>0</v>
      </c>
      <c r="B489" s="57" t="s">
        <v>1</v>
      </c>
      <c r="C489" s="58"/>
      <c r="D489" s="58" t="s">
        <v>110</v>
      </c>
      <c r="E489" s="59" t="s">
        <v>111</v>
      </c>
      <c r="F489" s="59" t="s">
        <v>112</v>
      </c>
      <c r="G489" s="59"/>
      <c r="H489" s="76" t="s">
        <v>258</v>
      </c>
      <c r="J489" s="60"/>
      <c r="K489" s="60" t="s">
        <v>110</v>
      </c>
      <c r="L489" s="59" t="s">
        <v>111</v>
      </c>
      <c r="M489" s="59" t="s">
        <v>112</v>
      </c>
      <c r="N489" s="59"/>
      <c r="O489" s="75" t="s">
        <v>113</v>
      </c>
      <c r="P489" s="61" t="s">
        <v>4</v>
      </c>
    </row>
    <row r="490" spans="1:16">
      <c r="A490">
        <v>34</v>
      </c>
      <c r="B490">
        <v>22139034</v>
      </c>
      <c r="D490" t="s">
        <v>88</v>
      </c>
      <c r="E490">
        <v>2</v>
      </c>
      <c r="F490">
        <v>90</v>
      </c>
      <c r="G490" t="s">
        <v>43</v>
      </c>
      <c r="H490" s="70">
        <f t="shared" si="87"/>
        <v>180</v>
      </c>
      <c r="K490" t="s">
        <v>78</v>
      </c>
      <c r="L490">
        <v>2</v>
      </c>
      <c r="M490">
        <v>88</v>
      </c>
      <c r="N490" t="s">
        <v>39</v>
      </c>
      <c r="O490" s="71">
        <f t="shared" si="88"/>
        <v>140.80000000000001</v>
      </c>
      <c r="P490" s="101">
        <f>(H502+O502)/(E502+(0.8*L502))</f>
        <v>88.735537190082653</v>
      </c>
    </row>
    <row r="491" spans="1:16">
      <c r="D491" t="s">
        <v>90</v>
      </c>
      <c r="E491">
        <v>2</v>
      </c>
      <c r="F491">
        <v>94</v>
      </c>
      <c r="G491" t="s">
        <v>43</v>
      </c>
      <c r="H491" s="70">
        <f t="shared" si="87"/>
        <v>188</v>
      </c>
      <c r="K491" t="s">
        <v>65</v>
      </c>
      <c r="L491">
        <v>2</v>
      </c>
      <c r="M491">
        <v>86</v>
      </c>
      <c r="N491" t="s">
        <v>39</v>
      </c>
      <c r="O491" s="71">
        <f t="shared" si="88"/>
        <v>137.6</v>
      </c>
      <c r="P491" s="102"/>
    </row>
    <row r="492" spans="1:16">
      <c r="D492" t="s">
        <v>36</v>
      </c>
      <c r="E492">
        <v>1</v>
      </c>
      <c r="F492">
        <v>85</v>
      </c>
      <c r="G492" t="s">
        <v>37</v>
      </c>
      <c r="H492" s="70">
        <f t="shared" si="87"/>
        <v>85</v>
      </c>
      <c r="K492" t="s">
        <v>84</v>
      </c>
      <c r="L492">
        <v>1</v>
      </c>
      <c r="M492">
        <v>95</v>
      </c>
      <c r="N492" t="s">
        <v>45</v>
      </c>
      <c r="O492" s="71">
        <f t="shared" si="88"/>
        <v>76</v>
      </c>
      <c r="P492" s="102"/>
    </row>
    <row r="493" spans="1:16">
      <c r="D493" t="s">
        <v>40</v>
      </c>
      <c r="E493">
        <v>1</v>
      </c>
      <c r="F493">
        <v>85</v>
      </c>
      <c r="G493" t="s">
        <v>37</v>
      </c>
      <c r="H493" s="70">
        <f t="shared" si="87"/>
        <v>85</v>
      </c>
      <c r="K493" t="s">
        <v>96</v>
      </c>
      <c r="L493">
        <v>4</v>
      </c>
      <c r="M493">
        <v>95</v>
      </c>
      <c r="N493" t="s">
        <v>39</v>
      </c>
      <c r="O493" s="71">
        <f t="shared" si="88"/>
        <v>304</v>
      </c>
      <c r="P493" s="102"/>
    </row>
    <row r="494" spans="1:16">
      <c r="D494" t="s">
        <v>92</v>
      </c>
      <c r="E494">
        <v>2</v>
      </c>
      <c r="F494">
        <v>79</v>
      </c>
      <c r="G494" t="s">
        <v>43</v>
      </c>
      <c r="H494" s="70">
        <f t="shared" si="87"/>
        <v>158</v>
      </c>
      <c r="O494" s="71">
        <f t="shared" si="88"/>
        <v>0</v>
      </c>
      <c r="P494" s="102"/>
    </row>
    <row r="495" spans="1:16">
      <c r="D495" t="s">
        <v>83</v>
      </c>
      <c r="E495">
        <v>2</v>
      </c>
      <c r="F495">
        <v>82</v>
      </c>
      <c r="G495" t="s">
        <v>43</v>
      </c>
      <c r="H495" s="70">
        <f t="shared" si="87"/>
        <v>164</v>
      </c>
      <c r="O495" s="71">
        <f t="shared" si="88"/>
        <v>0</v>
      </c>
      <c r="P495" s="102"/>
    </row>
    <row r="496" spans="1:16">
      <c r="D496" t="s">
        <v>48</v>
      </c>
      <c r="E496">
        <v>1</v>
      </c>
      <c r="F496">
        <v>83</v>
      </c>
      <c r="G496" t="s">
        <v>37</v>
      </c>
      <c r="H496" s="70">
        <f t="shared" si="87"/>
        <v>83</v>
      </c>
      <c r="O496" s="71">
        <f t="shared" si="88"/>
        <v>0</v>
      </c>
      <c r="P496" s="102"/>
    </row>
    <row r="497" spans="1:16">
      <c r="D497" t="s">
        <v>93</v>
      </c>
      <c r="E497">
        <v>2</v>
      </c>
      <c r="F497">
        <v>88</v>
      </c>
      <c r="G497" t="s">
        <v>43</v>
      </c>
      <c r="H497" s="70">
        <f t="shared" si="87"/>
        <v>176</v>
      </c>
      <c r="O497" s="71">
        <f t="shared" si="88"/>
        <v>0</v>
      </c>
      <c r="P497" s="102"/>
    </row>
    <row r="498" spans="1:16">
      <c r="D498" t="s">
        <v>94</v>
      </c>
      <c r="E498">
        <v>2</v>
      </c>
      <c r="F498">
        <v>95</v>
      </c>
      <c r="G498" t="s">
        <v>43</v>
      </c>
      <c r="H498" s="70">
        <f t="shared" si="87"/>
        <v>190</v>
      </c>
      <c r="O498" s="71">
        <f t="shared" si="88"/>
        <v>0</v>
      </c>
      <c r="P498" s="102"/>
    </row>
    <row r="499" spans="1:16">
      <c r="D499" t="s">
        <v>52</v>
      </c>
      <c r="E499">
        <v>2</v>
      </c>
      <c r="F499">
        <v>90</v>
      </c>
      <c r="G499" t="s">
        <v>37</v>
      </c>
      <c r="H499" s="70">
        <f t="shared" si="87"/>
        <v>180</v>
      </c>
      <c r="O499" s="71">
        <f t="shared" si="88"/>
        <v>0</v>
      </c>
      <c r="P499" s="102"/>
    </row>
    <row r="500" spans="1:16">
      <c r="H500" s="70">
        <f t="shared" si="87"/>
        <v>0</v>
      </c>
      <c r="O500" s="71">
        <f t="shared" si="88"/>
        <v>0</v>
      </c>
      <c r="P500" s="102"/>
    </row>
    <row r="501" spans="1:16">
      <c r="H501" s="70">
        <f t="shared" si="87"/>
        <v>0</v>
      </c>
      <c r="O501" s="71">
        <f t="shared" si="88"/>
        <v>0</v>
      </c>
      <c r="P501" s="102"/>
    </row>
    <row r="502" spans="1:16" ht="15" customHeight="1" thickBot="1">
      <c r="A502" s="62"/>
      <c r="B502" s="62"/>
      <c r="C502" s="63"/>
      <c r="D502" s="64"/>
      <c r="E502" s="65">
        <f>SUM(E490:E501)</f>
        <v>17</v>
      </c>
      <c r="F502" s="65">
        <f>SUM(F490:F501)</f>
        <v>871</v>
      </c>
      <c r="G502" s="66"/>
      <c r="H502" s="67">
        <f t="shared" ref="H502" si="91">SUM(H490:H501)</f>
        <v>1489</v>
      </c>
      <c r="I502" s="68"/>
      <c r="J502" s="63"/>
      <c r="K502" s="69"/>
      <c r="L502" s="65">
        <f>SUM(L490:L501)</f>
        <v>9</v>
      </c>
      <c r="M502" s="65">
        <f>SUM(M490:M501)</f>
        <v>364</v>
      </c>
      <c r="N502" s="66"/>
      <c r="O502" s="65">
        <f t="shared" ref="O502" si="92">SUM(O490:O501)</f>
        <v>658.4</v>
      </c>
      <c r="P502" s="103"/>
    </row>
    <row r="503" spans="1:16" ht="17" thickTop="1" thickBot="1"/>
    <row r="504" spans="1:16" ht="15.75" customHeight="1" thickTop="1">
      <c r="A504" s="56" t="s">
        <v>0</v>
      </c>
      <c r="B504" s="57" t="s">
        <v>1</v>
      </c>
      <c r="C504" s="58"/>
      <c r="D504" s="58" t="s">
        <v>110</v>
      </c>
      <c r="E504" s="59" t="s">
        <v>111</v>
      </c>
      <c r="F504" s="59" t="s">
        <v>112</v>
      </c>
      <c r="G504" s="59"/>
      <c r="H504" s="76" t="s">
        <v>258</v>
      </c>
      <c r="J504" s="60"/>
      <c r="K504" s="60" t="s">
        <v>110</v>
      </c>
      <c r="L504" s="59" t="s">
        <v>111</v>
      </c>
      <c r="M504" s="59" t="s">
        <v>112</v>
      </c>
      <c r="N504" s="59"/>
      <c r="O504" s="75" t="s">
        <v>113</v>
      </c>
      <c r="P504" s="61" t="s">
        <v>4</v>
      </c>
    </row>
    <row r="505" spans="1:16">
      <c r="A505">
        <v>35</v>
      </c>
      <c r="B505">
        <v>22139035</v>
      </c>
      <c r="D505" t="s">
        <v>48</v>
      </c>
      <c r="E505">
        <v>1</v>
      </c>
      <c r="F505">
        <v>85</v>
      </c>
      <c r="G505" t="s">
        <v>37</v>
      </c>
      <c r="H505" s="70">
        <f t="shared" si="87"/>
        <v>85</v>
      </c>
      <c r="K505" t="s">
        <v>78</v>
      </c>
      <c r="L505">
        <v>2</v>
      </c>
      <c r="M505">
        <v>88</v>
      </c>
      <c r="N505" t="s">
        <v>39</v>
      </c>
      <c r="O505" s="71">
        <f t="shared" si="88"/>
        <v>140.80000000000001</v>
      </c>
      <c r="P505" s="101">
        <f>(H517+O517)/(E517+(0.8*L517))</f>
        <v>89.461538461538467</v>
      </c>
    </row>
    <row r="506" spans="1:16">
      <c r="D506" t="s">
        <v>88</v>
      </c>
      <c r="E506">
        <v>2</v>
      </c>
      <c r="F506">
        <v>92</v>
      </c>
      <c r="G506" t="s">
        <v>43</v>
      </c>
      <c r="H506" s="70">
        <f t="shared" si="87"/>
        <v>184</v>
      </c>
      <c r="K506" t="s">
        <v>98</v>
      </c>
      <c r="L506">
        <v>2</v>
      </c>
      <c r="M506">
        <v>93</v>
      </c>
      <c r="N506" t="s">
        <v>39</v>
      </c>
      <c r="O506" s="71">
        <f t="shared" si="88"/>
        <v>148.80000000000001</v>
      </c>
      <c r="P506" s="102"/>
    </row>
    <row r="507" spans="1:16">
      <c r="D507" t="s">
        <v>90</v>
      </c>
      <c r="E507">
        <v>2</v>
      </c>
      <c r="F507">
        <v>87</v>
      </c>
      <c r="G507" t="s">
        <v>43</v>
      </c>
      <c r="H507" s="70">
        <f t="shared" si="87"/>
        <v>174</v>
      </c>
      <c r="K507" t="s">
        <v>69</v>
      </c>
      <c r="L507">
        <v>2</v>
      </c>
      <c r="M507">
        <v>96</v>
      </c>
      <c r="N507" t="s">
        <v>39</v>
      </c>
      <c r="O507" s="71">
        <f t="shared" si="88"/>
        <v>153.60000000000002</v>
      </c>
      <c r="P507" s="102"/>
    </row>
    <row r="508" spans="1:16">
      <c r="D508" t="s">
        <v>92</v>
      </c>
      <c r="E508">
        <v>2</v>
      </c>
      <c r="F508">
        <v>77</v>
      </c>
      <c r="G508" t="s">
        <v>43</v>
      </c>
      <c r="H508" s="70">
        <f t="shared" si="87"/>
        <v>154</v>
      </c>
      <c r="K508" t="s">
        <v>95</v>
      </c>
      <c r="L508">
        <v>2</v>
      </c>
      <c r="M508">
        <v>89</v>
      </c>
      <c r="N508" t="s">
        <v>39</v>
      </c>
      <c r="O508" s="71">
        <f t="shared" si="88"/>
        <v>142.4</v>
      </c>
      <c r="P508" s="102"/>
    </row>
    <row r="509" spans="1:16">
      <c r="D509" t="s">
        <v>93</v>
      </c>
      <c r="E509">
        <v>2</v>
      </c>
      <c r="F509">
        <v>89</v>
      </c>
      <c r="G509" t="s">
        <v>43</v>
      </c>
      <c r="H509" s="70">
        <f t="shared" si="87"/>
        <v>178</v>
      </c>
      <c r="K509" t="s">
        <v>84</v>
      </c>
      <c r="L509">
        <v>1</v>
      </c>
      <c r="M509">
        <v>92</v>
      </c>
      <c r="N509" t="s">
        <v>45</v>
      </c>
      <c r="O509" s="71">
        <f t="shared" si="88"/>
        <v>73.600000000000009</v>
      </c>
      <c r="P509" s="102"/>
    </row>
    <row r="510" spans="1:16">
      <c r="D510" t="s">
        <v>94</v>
      </c>
      <c r="E510">
        <v>2</v>
      </c>
      <c r="F510">
        <v>84</v>
      </c>
      <c r="G510" t="s">
        <v>43</v>
      </c>
      <c r="H510" s="70">
        <f t="shared" si="87"/>
        <v>168</v>
      </c>
      <c r="K510" t="s">
        <v>96</v>
      </c>
      <c r="L510">
        <v>4</v>
      </c>
      <c r="M510">
        <v>96</v>
      </c>
      <c r="N510" t="s">
        <v>39</v>
      </c>
      <c r="O510" s="71">
        <f t="shared" si="88"/>
        <v>307.20000000000005</v>
      </c>
      <c r="P510" s="102"/>
    </row>
    <row r="511" spans="1:16">
      <c r="D511" t="s">
        <v>52</v>
      </c>
      <c r="E511">
        <v>2</v>
      </c>
      <c r="F511">
        <v>92</v>
      </c>
      <c r="G511" t="s">
        <v>37</v>
      </c>
      <c r="H511" s="70">
        <f t="shared" si="87"/>
        <v>184</v>
      </c>
      <c r="O511" s="71">
        <f t="shared" si="88"/>
        <v>0</v>
      </c>
      <c r="P511" s="102"/>
    </row>
    <row r="512" spans="1:16">
      <c r="H512" s="70">
        <f t="shared" si="87"/>
        <v>0</v>
      </c>
      <c r="O512" s="71">
        <f t="shared" si="88"/>
        <v>0</v>
      </c>
      <c r="P512" s="102"/>
    </row>
    <row r="513" spans="1:16">
      <c r="H513" s="70">
        <f t="shared" si="87"/>
        <v>0</v>
      </c>
      <c r="O513" s="71">
        <f t="shared" si="88"/>
        <v>0</v>
      </c>
      <c r="P513" s="102"/>
    </row>
    <row r="514" spans="1:16">
      <c r="H514" s="70">
        <f t="shared" si="87"/>
        <v>0</v>
      </c>
      <c r="O514" s="71">
        <f t="shared" si="88"/>
        <v>0</v>
      </c>
      <c r="P514" s="102"/>
    </row>
    <row r="515" spans="1:16">
      <c r="H515" s="70">
        <f t="shared" si="87"/>
        <v>0</v>
      </c>
      <c r="O515" s="71">
        <f t="shared" si="88"/>
        <v>0</v>
      </c>
      <c r="P515" s="102"/>
    </row>
    <row r="516" spans="1:16">
      <c r="H516" s="70">
        <f t="shared" si="87"/>
        <v>0</v>
      </c>
      <c r="O516" s="71">
        <f t="shared" si="88"/>
        <v>0</v>
      </c>
      <c r="P516" s="102"/>
    </row>
    <row r="517" spans="1:16" ht="15" customHeight="1" thickBot="1">
      <c r="A517" s="62"/>
      <c r="B517" s="62"/>
      <c r="C517" s="63"/>
      <c r="D517" s="64"/>
      <c r="E517" s="65">
        <f>SUM(E505:E516)</f>
        <v>13</v>
      </c>
      <c r="F517" s="65">
        <f>SUM(F505:F516)</f>
        <v>606</v>
      </c>
      <c r="G517" s="66"/>
      <c r="H517" s="67">
        <f t="shared" ref="H517" si="93">SUM(H505:H516)</f>
        <v>1127</v>
      </c>
      <c r="I517" s="68"/>
      <c r="J517" s="63"/>
      <c r="K517" s="69"/>
      <c r="L517" s="65">
        <f>SUM(L505:L516)</f>
        <v>13</v>
      </c>
      <c r="M517" s="65">
        <f>SUM(M505:M516)</f>
        <v>554</v>
      </c>
      <c r="N517" s="66"/>
      <c r="O517" s="65">
        <f t="shared" ref="O517" si="94">SUM(O505:O516)</f>
        <v>966.40000000000009</v>
      </c>
      <c r="P517" s="103"/>
    </row>
    <row r="518" spans="1:16" ht="17" thickTop="1" thickBot="1"/>
    <row r="519" spans="1:16" ht="15.75" customHeight="1" thickTop="1">
      <c r="A519" s="56" t="s">
        <v>0</v>
      </c>
      <c r="B519" s="57" t="s">
        <v>1</v>
      </c>
      <c r="C519" s="58"/>
      <c r="D519" s="58" t="s">
        <v>110</v>
      </c>
      <c r="E519" s="59" t="s">
        <v>111</v>
      </c>
      <c r="F519" s="59" t="s">
        <v>112</v>
      </c>
      <c r="G519" s="59"/>
      <c r="H519" s="76" t="s">
        <v>258</v>
      </c>
      <c r="J519" s="60"/>
      <c r="K519" s="60" t="s">
        <v>110</v>
      </c>
      <c r="L519" s="59" t="s">
        <v>111</v>
      </c>
      <c r="M519" s="59" t="s">
        <v>112</v>
      </c>
      <c r="N519" s="59"/>
      <c r="O519" s="75" t="s">
        <v>113</v>
      </c>
      <c r="P519" s="61" t="s">
        <v>4</v>
      </c>
    </row>
    <row r="520" spans="1:16">
      <c r="A520">
        <v>36</v>
      </c>
      <c r="B520">
        <v>22139036</v>
      </c>
      <c r="D520" t="s">
        <v>48</v>
      </c>
      <c r="E520">
        <v>1</v>
      </c>
      <c r="F520">
        <v>95</v>
      </c>
      <c r="G520" t="s">
        <v>37</v>
      </c>
      <c r="H520" s="70">
        <f t="shared" si="87"/>
        <v>95</v>
      </c>
      <c r="K520" t="s">
        <v>101</v>
      </c>
      <c r="L520">
        <v>2</v>
      </c>
      <c r="M520">
        <v>98</v>
      </c>
      <c r="N520" t="s">
        <v>39</v>
      </c>
      <c r="O520" s="71">
        <f t="shared" si="88"/>
        <v>156.80000000000001</v>
      </c>
      <c r="P520" s="101">
        <f>(H532+O532)/(E532+(0.8*L532))</f>
        <v>90.78358208955224</v>
      </c>
    </row>
    <row r="521" spans="1:16">
      <c r="D521" t="s">
        <v>88</v>
      </c>
      <c r="E521">
        <v>2</v>
      </c>
      <c r="F521">
        <v>94</v>
      </c>
      <c r="G521" t="s">
        <v>43</v>
      </c>
      <c r="H521" s="70">
        <f t="shared" si="87"/>
        <v>188</v>
      </c>
      <c r="K521" t="s">
        <v>99</v>
      </c>
      <c r="L521">
        <v>2</v>
      </c>
      <c r="M521">
        <v>89</v>
      </c>
      <c r="N521" t="s">
        <v>39</v>
      </c>
      <c r="O521" s="71">
        <f t="shared" si="88"/>
        <v>142.4</v>
      </c>
      <c r="P521" s="102"/>
    </row>
    <row r="522" spans="1:16">
      <c r="D522" t="s">
        <v>90</v>
      </c>
      <c r="E522">
        <v>2</v>
      </c>
      <c r="F522">
        <v>95</v>
      </c>
      <c r="G522" t="s">
        <v>43</v>
      </c>
      <c r="H522" s="70">
        <f t="shared" si="87"/>
        <v>190</v>
      </c>
      <c r="K522" t="s">
        <v>65</v>
      </c>
      <c r="L522">
        <v>2</v>
      </c>
      <c r="M522">
        <v>96</v>
      </c>
      <c r="N522" t="s">
        <v>39</v>
      </c>
      <c r="O522" s="71">
        <f t="shared" si="88"/>
        <v>153.60000000000002</v>
      </c>
      <c r="P522" s="102"/>
    </row>
    <row r="523" spans="1:16">
      <c r="D523" t="s">
        <v>36</v>
      </c>
      <c r="E523">
        <v>1</v>
      </c>
      <c r="F523">
        <v>85</v>
      </c>
      <c r="G523" t="s">
        <v>37</v>
      </c>
      <c r="H523" s="70">
        <f t="shared" si="87"/>
        <v>85</v>
      </c>
      <c r="K523" t="s">
        <v>102</v>
      </c>
      <c r="L523">
        <v>1</v>
      </c>
      <c r="M523">
        <v>88</v>
      </c>
      <c r="N523" t="s">
        <v>45</v>
      </c>
      <c r="O523" s="71">
        <f t="shared" si="88"/>
        <v>70.400000000000006</v>
      </c>
      <c r="P523" s="102"/>
    </row>
    <row r="524" spans="1:16">
      <c r="D524" t="s">
        <v>40</v>
      </c>
      <c r="E524">
        <v>1</v>
      </c>
      <c r="F524">
        <v>85</v>
      </c>
      <c r="G524" t="s">
        <v>37</v>
      </c>
      <c r="H524" s="70">
        <f t="shared" si="87"/>
        <v>85</v>
      </c>
      <c r="K524" t="s">
        <v>96</v>
      </c>
      <c r="L524">
        <v>4</v>
      </c>
      <c r="M524">
        <v>94</v>
      </c>
      <c r="N524" t="s">
        <v>39</v>
      </c>
      <c r="O524" s="71">
        <f t="shared" si="88"/>
        <v>300.8</v>
      </c>
      <c r="P524" s="102"/>
    </row>
    <row r="525" spans="1:16">
      <c r="D525" t="s">
        <v>92</v>
      </c>
      <c r="E525">
        <v>2</v>
      </c>
      <c r="F525">
        <v>79</v>
      </c>
      <c r="G525" t="s">
        <v>43</v>
      </c>
      <c r="H525" s="70">
        <f t="shared" si="87"/>
        <v>158</v>
      </c>
      <c r="O525" s="71">
        <f t="shared" si="88"/>
        <v>0</v>
      </c>
      <c r="P525" s="102"/>
    </row>
    <row r="526" spans="1:16">
      <c r="D526" t="s">
        <v>83</v>
      </c>
      <c r="E526">
        <v>2</v>
      </c>
      <c r="F526">
        <v>83</v>
      </c>
      <c r="G526" t="s">
        <v>43</v>
      </c>
      <c r="H526" s="70">
        <f t="shared" si="87"/>
        <v>166</v>
      </c>
      <c r="O526" s="71">
        <f t="shared" si="88"/>
        <v>0</v>
      </c>
      <c r="P526" s="102"/>
    </row>
    <row r="527" spans="1:16">
      <c r="D527" t="s">
        <v>52</v>
      </c>
      <c r="E527">
        <v>2</v>
      </c>
      <c r="F527">
        <v>96</v>
      </c>
      <c r="G527" t="s">
        <v>37</v>
      </c>
      <c r="H527" s="70">
        <f t="shared" si="87"/>
        <v>192</v>
      </c>
      <c r="O527" s="71">
        <f t="shared" si="88"/>
        <v>0</v>
      </c>
      <c r="P527" s="102"/>
    </row>
    <row r="528" spans="1:16">
      <c r="D528" t="s">
        <v>75</v>
      </c>
      <c r="E528">
        <v>1</v>
      </c>
      <c r="F528">
        <v>88</v>
      </c>
      <c r="G528" t="s">
        <v>43</v>
      </c>
      <c r="H528" s="70">
        <f t="shared" si="87"/>
        <v>88</v>
      </c>
      <c r="O528" s="71">
        <f t="shared" si="88"/>
        <v>0</v>
      </c>
      <c r="P528" s="102"/>
    </row>
    <row r="529" spans="1:16">
      <c r="D529" t="s">
        <v>93</v>
      </c>
      <c r="E529">
        <v>2</v>
      </c>
      <c r="F529">
        <v>93</v>
      </c>
      <c r="G529" t="s">
        <v>43</v>
      </c>
      <c r="H529" s="70">
        <f t="shared" si="87"/>
        <v>186</v>
      </c>
      <c r="O529" s="71">
        <f t="shared" si="88"/>
        <v>0</v>
      </c>
      <c r="P529" s="102"/>
    </row>
    <row r="530" spans="1:16">
      <c r="D530" t="s">
        <v>94</v>
      </c>
      <c r="E530">
        <v>2</v>
      </c>
      <c r="F530">
        <v>88</v>
      </c>
      <c r="G530" t="s">
        <v>43</v>
      </c>
      <c r="H530" s="70">
        <f t="shared" si="87"/>
        <v>176</v>
      </c>
      <c r="O530" s="71">
        <f t="shared" si="88"/>
        <v>0</v>
      </c>
      <c r="P530" s="102"/>
    </row>
    <row r="531" spans="1:16">
      <c r="H531" s="70">
        <f t="shared" si="87"/>
        <v>0</v>
      </c>
      <c r="O531" s="71">
        <f t="shared" si="88"/>
        <v>0</v>
      </c>
      <c r="P531" s="102"/>
    </row>
    <row r="532" spans="1:16" ht="15" customHeight="1" thickBot="1">
      <c r="A532" s="62"/>
      <c r="B532" s="62"/>
      <c r="C532" s="63"/>
      <c r="D532" s="64"/>
      <c r="E532" s="65">
        <f>SUM(E520:E531)</f>
        <v>18</v>
      </c>
      <c r="F532" s="65">
        <f>SUM(F520:F531)</f>
        <v>981</v>
      </c>
      <c r="G532" s="66"/>
      <c r="H532" s="67">
        <f t="shared" ref="H532" si="95">SUM(H520:H531)</f>
        <v>1609</v>
      </c>
      <c r="I532" s="68"/>
      <c r="J532" s="63"/>
      <c r="K532" s="69"/>
      <c r="L532" s="65">
        <f>SUM(L520:L531)</f>
        <v>11</v>
      </c>
      <c r="M532" s="65">
        <f>SUM(M520:M531)</f>
        <v>465</v>
      </c>
      <c r="N532" s="66"/>
      <c r="O532" s="65">
        <f t="shared" ref="O532" si="96">SUM(O520:O531)</f>
        <v>824</v>
      </c>
      <c r="P532" s="103"/>
    </row>
    <row r="533" spans="1:16" ht="17" thickTop="1" thickBot="1"/>
    <row r="534" spans="1:16" ht="15.75" customHeight="1" thickTop="1">
      <c r="A534" s="56" t="s">
        <v>0</v>
      </c>
      <c r="B534" s="57" t="s">
        <v>1</v>
      </c>
      <c r="C534" s="58"/>
      <c r="D534" s="58" t="s">
        <v>110</v>
      </c>
      <c r="E534" s="59" t="s">
        <v>111</v>
      </c>
      <c r="F534" s="59" t="s">
        <v>112</v>
      </c>
      <c r="G534" s="59"/>
      <c r="H534" s="76" t="s">
        <v>258</v>
      </c>
      <c r="J534" s="60"/>
      <c r="K534" s="60" t="s">
        <v>110</v>
      </c>
      <c r="L534" s="59" t="s">
        <v>111</v>
      </c>
      <c r="M534" s="59" t="s">
        <v>112</v>
      </c>
      <c r="N534" s="59"/>
      <c r="O534" s="75" t="s">
        <v>113</v>
      </c>
      <c r="P534" s="61" t="s">
        <v>4</v>
      </c>
    </row>
    <row r="535" spans="1:16">
      <c r="A535">
        <v>37</v>
      </c>
      <c r="B535">
        <v>22139037</v>
      </c>
      <c r="D535" t="s">
        <v>88</v>
      </c>
      <c r="E535">
        <v>2</v>
      </c>
      <c r="F535">
        <v>94</v>
      </c>
      <c r="G535" t="s">
        <v>43</v>
      </c>
      <c r="H535" s="70">
        <f t="shared" si="87"/>
        <v>188</v>
      </c>
      <c r="K535" t="s">
        <v>78</v>
      </c>
      <c r="L535">
        <v>2</v>
      </c>
      <c r="M535">
        <v>88</v>
      </c>
      <c r="N535" t="s">
        <v>39</v>
      </c>
      <c r="O535" s="71">
        <f t="shared" si="88"/>
        <v>140.80000000000001</v>
      </c>
      <c r="P535" s="101">
        <f>(H547+O547)/(E547+(0.8*L547))</f>
        <v>89</v>
      </c>
    </row>
    <row r="536" spans="1:16">
      <c r="D536" t="s">
        <v>90</v>
      </c>
      <c r="E536">
        <v>2</v>
      </c>
      <c r="F536">
        <v>95</v>
      </c>
      <c r="G536" t="s">
        <v>43</v>
      </c>
      <c r="H536" s="70">
        <f t="shared" si="87"/>
        <v>190</v>
      </c>
      <c r="K536" t="s">
        <v>69</v>
      </c>
      <c r="L536">
        <v>2</v>
      </c>
      <c r="M536">
        <v>94</v>
      </c>
      <c r="N536" t="s">
        <v>39</v>
      </c>
      <c r="O536" s="71">
        <f t="shared" si="88"/>
        <v>150.4</v>
      </c>
      <c r="P536" s="102"/>
    </row>
    <row r="537" spans="1:16">
      <c r="D537" t="s">
        <v>92</v>
      </c>
      <c r="E537">
        <v>2</v>
      </c>
      <c r="F537">
        <v>69</v>
      </c>
      <c r="G537" t="s">
        <v>43</v>
      </c>
      <c r="H537" s="70">
        <f t="shared" si="87"/>
        <v>138</v>
      </c>
      <c r="K537" t="s">
        <v>71</v>
      </c>
      <c r="L537">
        <v>2</v>
      </c>
      <c r="M537">
        <v>92</v>
      </c>
      <c r="N537" t="s">
        <v>39</v>
      </c>
      <c r="O537" s="71">
        <f t="shared" si="88"/>
        <v>147.20000000000002</v>
      </c>
      <c r="P537" s="102"/>
    </row>
    <row r="538" spans="1:16">
      <c r="D538" t="s">
        <v>83</v>
      </c>
      <c r="E538">
        <v>2</v>
      </c>
      <c r="F538">
        <v>80</v>
      </c>
      <c r="G538" t="s">
        <v>43</v>
      </c>
      <c r="H538" s="70">
        <f t="shared" si="87"/>
        <v>160</v>
      </c>
      <c r="K538" t="s">
        <v>84</v>
      </c>
      <c r="L538">
        <v>1</v>
      </c>
      <c r="M538">
        <v>87</v>
      </c>
      <c r="N538" t="s">
        <v>45</v>
      </c>
      <c r="O538" s="71">
        <f t="shared" si="88"/>
        <v>69.600000000000009</v>
      </c>
      <c r="P538" s="102"/>
    </row>
    <row r="539" spans="1:16">
      <c r="D539" t="s">
        <v>93</v>
      </c>
      <c r="E539">
        <v>2</v>
      </c>
      <c r="F539">
        <v>90</v>
      </c>
      <c r="G539" t="s">
        <v>43</v>
      </c>
      <c r="H539" s="70">
        <f t="shared" si="87"/>
        <v>180</v>
      </c>
      <c r="K539" t="s">
        <v>48</v>
      </c>
      <c r="L539">
        <v>1</v>
      </c>
      <c r="M539">
        <v>86</v>
      </c>
      <c r="N539" t="s">
        <v>60</v>
      </c>
      <c r="O539" s="71">
        <f t="shared" si="88"/>
        <v>68.8</v>
      </c>
      <c r="P539" s="102"/>
    </row>
    <row r="540" spans="1:16">
      <c r="D540" t="s">
        <v>94</v>
      </c>
      <c r="E540">
        <v>2</v>
      </c>
      <c r="F540">
        <v>92</v>
      </c>
      <c r="G540" t="s">
        <v>43</v>
      </c>
      <c r="H540" s="70">
        <f t="shared" si="87"/>
        <v>184</v>
      </c>
      <c r="K540" t="s">
        <v>96</v>
      </c>
      <c r="L540">
        <v>4</v>
      </c>
      <c r="M540">
        <v>93</v>
      </c>
      <c r="N540" t="s">
        <v>39</v>
      </c>
      <c r="O540" s="71">
        <f t="shared" si="88"/>
        <v>297.60000000000002</v>
      </c>
      <c r="P540" s="102"/>
    </row>
    <row r="541" spans="1:16">
      <c r="D541" t="s">
        <v>52</v>
      </c>
      <c r="E541">
        <v>2</v>
      </c>
      <c r="F541">
        <v>93</v>
      </c>
      <c r="G541" t="s">
        <v>37</v>
      </c>
      <c r="H541" s="70">
        <f t="shared" si="87"/>
        <v>186</v>
      </c>
      <c r="O541" s="71">
        <f t="shared" si="88"/>
        <v>0</v>
      </c>
      <c r="P541" s="102"/>
    </row>
    <row r="542" spans="1:16">
      <c r="H542" s="70">
        <f t="shared" si="87"/>
        <v>0</v>
      </c>
      <c r="O542" s="71">
        <f t="shared" si="88"/>
        <v>0</v>
      </c>
      <c r="P542" s="102"/>
    </row>
    <row r="543" spans="1:16">
      <c r="H543" s="70">
        <f t="shared" ref="H543:H606" si="97">E543*F543</f>
        <v>0</v>
      </c>
      <c r="O543" s="71">
        <f t="shared" ref="O543:O606" si="98">L543*M543*0.8</f>
        <v>0</v>
      </c>
      <c r="P543" s="102"/>
    </row>
    <row r="544" spans="1:16">
      <c r="H544" s="70">
        <f t="shared" si="97"/>
        <v>0</v>
      </c>
      <c r="O544" s="71">
        <f t="shared" si="98"/>
        <v>0</v>
      </c>
      <c r="P544" s="102"/>
    </row>
    <row r="545" spans="1:16">
      <c r="H545" s="70">
        <f t="shared" si="97"/>
        <v>0</v>
      </c>
      <c r="O545" s="71">
        <f t="shared" si="98"/>
        <v>0</v>
      </c>
      <c r="P545" s="102"/>
    </row>
    <row r="546" spans="1:16">
      <c r="H546" s="70">
        <f t="shared" si="97"/>
        <v>0</v>
      </c>
      <c r="O546" s="71">
        <f t="shared" si="98"/>
        <v>0</v>
      </c>
      <c r="P546" s="102"/>
    </row>
    <row r="547" spans="1:16" ht="15" customHeight="1" thickBot="1">
      <c r="A547" s="62"/>
      <c r="B547" s="62"/>
      <c r="C547" s="63"/>
      <c r="D547" s="64"/>
      <c r="E547" s="65">
        <f>SUM(E535:E546)</f>
        <v>14</v>
      </c>
      <c r="F547" s="65">
        <f>SUM(F535:F546)</f>
        <v>613</v>
      </c>
      <c r="G547" s="66"/>
      <c r="H547" s="67">
        <f t="shared" ref="H547" si="99">SUM(H535:H546)</f>
        <v>1226</v>
      </c>
      <c r="I547" s="68"/>
      <c r="J547" s="63"/>
      <c r="K547" s="69"/>
      <c r="L547" s="65">
        <f>SUM(L535:L546)</f>
        <v>12</v>
      </c>
      <c r="M547" s="65">
        <f>SUM(M535:M546)</f>
        <v>540</v>
      </c>
      <c r="N547" s="66"/>
      <c r="O547" s="65">
        <f t="shared" ref="O547" si="100">SUM(O535:O546)</f>
        <v>874.40000000000009</v>
      </c>
      <c r="P547" s="103"/>
    </row>
    <row r="548" spans="1:16" ht="17" thickTop="1" thickBot="1"/>
    <row r="549" spans="1:16" ht="15.75" customHeight="1" thickTop="1">
      <c r="A549" s="56" t="s">
        <v>0</v>
      </c>
      <c r="B549" s="57" t="s">
        <v>1</v>
      </c>
      <c r="C549" s="58"/>
      <c r="D549" s="58" t="s">
        <v>110</v>
      </c>
      <c r="E549" s="59" t="s">
        <v>111</v>
      </c>
      <c r="F549" s="59" t="s">
        <v>112</v>
      </c>
      <c r="G549" s="59"/>
      <c r="H549" s="76" t="s">
        <v>258</v>
      </c>
      <c r="J549" s="60"/>
      <c r="K549" s="60" t="s">
        <v>110</v>
      </c>
      <c r="L549" s="59" t="s">
        <v>111</v>
      </c>
      <c r="M549" s="59" t="s">
        <v>112</v>
      </c>
      <c r="N549" s="59"/>
      <c r="O549" s="75" t="s">
        <v>113</v>
      </c>
      <c r="P549" s="61" t="s">
        <v>4</v>
      </c>
    </row>
    <row r="550" spans="1:16">
      <c r="A550">
        <v>38</v>
      </c>
      <c r="B550">
        <v>22139038</v>
      </c>
      <c r="D550" t="s">
        <v>88</v>
      </c>
      <c r="E550">
        <v>2</v>
      </c>
      <c r="F550">
        <v>91</v>
      </c>
      <c r="G550" t="s">
        <v>43</v>
      </c>
      <c r="H550" s="70">
        <f t="shared" si="97"/>
        <v>182</v>
      </c>
      <c r="K550" t="s">
        <v>87</v>
      </c>
      <c r="L550">
        <v>2</v>
      </c>
      <c r="M550">
        <v>94</v>
      </c>
      <c r="N550" t="s">
        <v>39</v>
      </c>
      <c r="O550" s="71">
        <f t="shared" si="98"/>
        <v>150.4</v>
      </c>
      <c r="P550" s="101">
        <f>(H562+O562)/(E562+(0.8*L562))</f>
        <v>85.370689655172413</v>
      </c>
    </row>
    <row r="551" spans="1:16">
      <c r="D551" t="s">
        <v>90</v>
      </c>
      <c r="E551">
        <v>2</v>
      </c>
      <c r="F551">
        <v>88</v>
      </c>
      <c r="G551" t="s">
        <v>43</v>
      </c>
      <c r="H551" s="70">
        <f t="shared" si="97"/>
        <v>176</v>
      </c>
      <c r="K551" t="s">
        <v>68</v>
      </c>
      <c r="L551">
        <v>1</v>
      </c>
      <c r="M551">
        <v>86</v>
      </c>
      <c r="N551" t="s">
        <v>45</v>
      </c>
      <c r="O551" s="71">
        <f t="shared" si="98"/>
        <v>68.8</v>
      </c>
      <c r="P551" s="102"/>
    </row>
    <row r="552" spans="1:16">
      <c r="D552" t="s">
        <v>92</v>
      </c>
      <c r="E552">
        <v>2</v>
      </c>
      <c r="F552">
        <v>72</v>
      </c>
      <c r="G552" t="s">
        <v>43</v>
      </c>
      <c r="H552" s="70">
        <f t="shared" si="97"/>
        <v>144</v>
      </c>
      <c r="K552" t="s">
        <v>71</v>
      </c>
      <c r="L552">
        <v>2</v>
      </c>
      <c r="M552">
        <v>89</v>
      </c>
      <c r="N552" t="s">
        <v>39</v>
      </c>
      <c r="O552" s="71">
        <f t="shared" si="98"/>
        <v>142.4</v>
      </c>
      <c r="P552" s="102"/>
    </row>
    <row r="553" spans="1:16">
      <c r="D553" t="s">
        <v>83</v>
      </c>
      <c r="E553">
        <v>2</v>
      </c>
      <c r="F553">
        <v>84</v>
      </c>
      <c r="G553" t="s">
        <v>43</v>
      </c>
      <c r="H553" s="70">
        <f t="shared" si="97"/>
        <v>168</v>
      </c>
      <c r="K553" t="s">
        <v>96</v>
      </c>
      <c r="L553">
        <v>4</v>
      </c>
      <c r="M553">
        <v>90</v>
      </c>
      <c r="N553" t="s">
        <v>39</v>
      </c>
      <c r="O553" s="71">
        <f t="shared" si="98"/>
        <v>288</v>
      </c>
      <c r="P553" s="102"/>
    </row>
    <row r="554" spans="1:16">
      <c r="D554" t="s">
        <v>52</v>
      </c>
      <c r="E554">
        <v>2</v>
      </c>
      <c r="F554">
        <v>76</v>
      </c>
      <c r="G554" t="s">
        <v>37</v>
      </c>
      <c r="H554" s="70">
        <f t="shared" si="97"/>
        <v>152</v>
      </c>
      <c r="O554" s="71">
        <f t="shared" si="98"/>
        <v>0</v>
      </c>
      <c r="P554" s="102"/>
    </row>
    <row r="555" spans="1:16">
      <c r="D555" t="s">
        <v>75</v>
      </c>
      <c r="E555">
        <v>1</v>
      </c>
      <c r="F555">
        <v>84</v>
      </c>
      <c r="G555" t="s">
        <v>43</v>
      </c>
      <c r="H555" s="70">
        <f t="shared" si="97"/>
        <v>84</v>
      </c>
      <c r="O555" s="71">
        <f t="shared" si="98"/>
        <v>0</v>
      </c>
      <c r="P555" s="102"/>
    </row>
    <row r="556" spans="1:16">
      <c r="D556" t="s">
        <v>48</v>
      </c>
      <c r="E556">
        <v>1</v>
      </c>
      <c r="F556">
        <v>83</v>
      </c>
      <c r="G556" t="s">
        <v>37</v>
      </c>
      <c r="H556" s="70">
        <f t="shared" si="97"/>
        <v>83</v>
      </c>
      <c r="O556" s="71">
        <f t="shared" si="98"/>
        <v>0</v>
      </c>
      <c r="P556" s="102"/>
    </row>
    <row r="557" spans="1:16">
      <c r="D557" t="s">
        <v>93</v>
      </c>
      <c r="E557">
        <v>2</v>
      </c>
      <c r="F557">
        <v>81</v>
      </c>
      <c r="G557" t="s">
        <v>43</v>
      </c>
      <c r="H557" s="70">
        <f t="shared" si="97"/>
        <v>162</v>
      </c>
      <c r="O557" s="71">
        <f t="shared" si="98"/>
        <v>0</v>
      </c>
      <c r="P557" s="102"/>
    </row>
    <row r="558" spans="1:16">
      <c r="D558" t="s">
        <v>94</v>
      </c>
      <c r="E558">
        <v>2</v>
      </c>
      <c r="F558">
        <v>90</v>
      </c>
      <c r="G558" t="s">
        <v>43</v>
      </c>
      <c r="H558" s="70">
        <f t="shared" si="97"/>
        <v>180</v>
      </c>
      <c r="O558" s="71">
        <f t="shared" si="98"/>
        <v>0</v>
      </c>
      <c r="P558" s="102"/>
    </row>
    <row r="559" spans="1:16">
      <c r="H559" s="70">
        <f t="shared" si="97"/>
        <v>0</v>
      </c>
      <c r="O559" s="71">
        <f t="shared" si="98"/>
        <v>0</v>
      </c>
      <c r="P559" s="102"/>
    </row>
    <row r="560" spans="1:16">
      <c r="H560" s="70">
        <f t="shared" si="97"/>
        <v>0</v>
      </c>
      <c r="O560" s="71">
        <f t="shared" si="98"/>
        <v>0</v>
      </c>
      <c r="P560" s="102"/>
    </row>
    <row r="561" spans="1:16">
      <c r="H561" s="70">
        <f t="shared" si="97"/>
        <v>0</v>
      </c>
      <c r="O561" s="71">
        <f t="shared" si="98"/>
        <v>0</v>
      </c>
      <c r="P561" s="102"/>
    </row>
    <row r="562" spans="1:16" ht="15" customHeight="1" thickBot="1">
      <c r="A562" s="62"/>
      <c r="B562" s="62"/>
      <c r="C562" s="63"/>
      <c r="D562" s="64"/>
      <c r="E562" s="65">
        <f>SUM(E550:E561)</f>
        <v>16</v>
      </c>
      <c r="F562" s="65">
        <f>SUM(F550:F561)</f>
        <v>749</v>
      </c>
      <c r="G562" s="66"/>
      <c r="H562" s="67">
        <f t="shared" ref="H562" si="101">SUM(H550:H561)</f>
        <v>1331</v>
      </c>
      <c r="I562" s="68"/>
      <c r="J562" s="63"/>
      <c r="K562" s="69"/>
      <c r="L562" s="65">
        <f>SUM(L550:L561)</f>
        <v>9</v>
      </c>
      <c r="M562" s="65">
        <f>SUM(M550:M561)</f>
        <v>359</v>
      </c>
      <c r="N562" s="66"/>
      <c r="O562" s="65">
        <f t="shared" ref="O562" si="102">SUM(O550:O561)</f>
        <v>649.6</v>
      </c>
      <c r="P562" s="103"/>
    </row>
    <row r="563" spans="1:16" ht="17" thickTop="1" thickBot="1"/>
    <row r="564" spans="1:16" ht="15.75" customHeight="1" thickTop="1">
      <c r="A564" s="56" t="s">
        <v>0</v>
      </c>
      <c r="B564" s="57" t="s">
        <v>1</v>
      </c>
      <c r="C564" s="58"/>
      <c r="D564" s="58" t="s">
        <v>110</v>
      </c>
      <c r="E564" s="59" t="s">
        <v>111</v>
      </c>
      <c r="F564" s="59" t="s">
        <v>112</v>
      </c>
      <c r="G564" s="59"/>
      <c r="H564" s="76" t="s">
        <v>258</v>
      </c>
      <c r="J564" s="60"/>
      <c r="K564" s="60" t="s">
        <v>110</v>
      </c>
      <c r="L564" s="59" t="s">
        <v>111</v>
      </c>
      <c r="M564" s="59" t="s">
        <v>112</v>
      </c>
      <c r="N564" s="59"/>
      <c r="O564" s="75" t="s">
        <v>113</v>
      </c>
      <c r="P564" s="61" t="s">
        <v>4</v>
      </c>
    </row>
    <row r="565" spans="1:16">
      <c r="A565">
        <v>39</v>
      </c>
      <c r="B565">
        <v>22139039</v>
      </c>
      <c r="D565" t="s">
        <v>48</v>
      </c>
      <c r="E565">
        <v>1</v>
      </c>
      <c r="F565">
        <v>92</v>
      </c>
      <c r="G565" t="s">
        <v>37</v>
      </c>
      <c r="H565" s="70">
        <f t="shared" si="97"/>
        <v>92</v>
      </c>
      <c r="K565" t="s">
        <v>69</v>
      </c>
      <c r="L565">
        <v>2</v>
      </c>
      <c r="M565">
        <v>93</v>
      </c>
      <c r="N565" t="s">
        <v>39</v>
      </c>
      <c r="O565" s="71">
        <f t="shared" si="98"/>
        <v>148.80000000000001</v>
      </c>
      <c r="P565" s="101">
        <f>(H577+O577)/(E577+(0.8*L577))</f>
        <v>87.871794871794876</v>
      </c>
    </row>
    <row r="566" spans="1:16">
      <c r="D566" t="s">
        <v>88</v>
      </c>
      <c r="E566">
        <v>2</v>
      </c>
      <c r="F566">
        <v>94</v>
      </c>
      <c r="G566" t="s">
        <v>43</v>
      </c>
      <c r="H566" s="70">
        <f t="shared" si="97"/>
        <v>188</v>
      </c>
      <c r="K566" t="s">
        <v>95</v>
      </c>
      <c r="L566">
        <v>2</v>
      </c>
      <c r="M566">
        <v>88</v>
      </c>
      <c r="N566" t="s">
        <v>39</v>
      </c>
      <c r="O566" s="71">
        <f t="shared" si="98"/>
        <v>140.80000000000001</v>
      </c>
      <c r="P566" s="102"/>
    </row>
    <row r="567" spans="1:16">
      <c r="D567" t="s">
        <v>40</v>
      </c>
      <c r="E567">
        <v>1</v>
      </c>
      <c r="F567">
        <v>70</v>
      </c>
      <c r="G567" t="s">
        <v>37</v>
      </c>
      <c r="H567" s="70">
        <f t="shared" si="97"/>
        <v>70</v>
      </c>
      <c r="K567" t="s">
        <v>96</v>
      </c>
      <c r="L567">
        <v>4</v>
      </c>
      <c r="M567">
        <v>98</v>
      </c>
      <c r="N567" t="s">
        <v>39</v>
      </c>
      <c r="O567" s="71">
        <f t="shared" si="98"/>
        <v>313.60000000000002</v>
      </c>
      <c r="P567" s="102"/>
    </row>
    <row r="568" spans="1:16">
      <c r="D568" t="s">
        <v>90</v>
      </c>
      <c r="E568">
        <v>2</v>
      </c>
      <c r="F568">
        <v>87</v>
      </c>
      <c r="G568" t="s">
        <v>43</v>
      </c>
      <c r="H568" s="70">
        <f t="shared" si="97"/>
        <v>174</v>
      </c>
      <c r="O568" s="71">
        <f t="shared" si="98"/>
        <v>0</v>
      </c>
      <c r="P568" s="102"/>
    </row>
    <row r="569" spans="1:16">
      <c r="D569" t="s">
        <v>36</v>
      </c>
      <c r="E569">
        <v>1</v>
      </c>
      <c r="F569">
        <v>83</v>
      </c>
      <c r="G569" t="s">
        <v>37</v>
      </c>
      <c r="H569" s="70">
        <f t="shared" si="97"/>
        <v>83</v>
      </c>
      <c r="O569" s="71">
        <f t="shared" si="98"/>
        <v>0</v>
      </c>
      <c r="P569" s="102"/>
    </row>
    <row r="570" spans="1:16">
      <c r="D570" t="s">
        <v>92</v>
      </c>
      <c r="E570">
        <v>2</v>
      </c>
      <c r="F570">
        <v>80</v>
      </c>
      <c r="G570" t="s">
        <v>43</v>
      </c>
      <c r="H570" s="70">
        <f t="shared" si="97"/>
        <v>160</v>
      </c>
      <c r="O570" s="71">
        <f t="shared" si="98"/>
        <v>0</v>
      </c>
      <c r="P570" s="102"/>
    </row>
    <row r="571" spans="1:16">
      <c r="D571" t="s">
        <v>83</v>
      </c>
      <c r="E571">
        <v>2</v>
      </c>
      <c r="F571">
        <v>76</v>
      </c>
      <c r="G571" t="s">
        <v>43</v>
      </c>
      <c r="H571" s="70">
        <f t="shared" si="97"/>
        <v>152</v>
      </c>
      <c r="O571" s="71">
        <f t="shared" si="98"/>
        <v>0</v>
      </c>
      <c r="P571" s="102"/>
    </row>
    <row r="572" spans="1:16">
      <c r="D572" t="s">
        <v>93</v>
      </c>
      <c r="E572">
        <v>2</v>
      </c>
      <c r="F572">
        <v>86</v>
      </c>
      <c r="G572" t="s">
        <v>43</v>
      </c>
      <c r="H572" s="70">
        <f t="shared" si="97"/>
        <v>172</v>
      </c>
      <c r="O572" s="71">
        <f t="shared" si="98"/>
        <v>0</v>
      </c>
      <c r="P572" s="102"/>
    </row>
    <row r="573" spans="1:16">
      <c r="D573" t="s">
        <v>94</v>
      </c>
      <c r="E573">
        <v>2</v>
      </c>
      <c r="F573">
        <v>94</v>
      </c>
      <c r="G573" t="s">
        <v>43</v>
      </c>
      <c r="H573" s="70">
        <f t="shared" si="97"/>
        <v>188</v>
      </c>
      <c r="O573" s="71">
        <f t="shared" si="98"/>
        <v>0</v>
      </c>
      <c r="P573" s="102"/>
    </row>
    <row r="574" spans="1:16">
      <c r="D574" t="s">
        <v>52</v>
      </c>
      <c r="E574">
        <v>2</v>
      </c>
      <c r="F574">
        <v>87</v>
      </c>
      <c r="G574" t="s">
        <v>37</v>
      </c>
      <c r="H574" s="70">
        <f t="shared" si="97"/>
        <v>174</v>
      </c>
      <c r="O574" s="71">
        <f t="shared" si="98"/>
        <v>0</v>
      </c>
      <c r="P574" s="102"/>
    </row>
    <row r="575" spans="1:16">
      <c r="H575" s="70">
        <f t="shared" si="97"/>
        <v>0</v>
      </c>
      <c r="O575" s="71">
        <f t="shared" si="98"/>
        <v>0</v>
      </c>
      <c r="P575" s="102"/>
    </row>
    <row r="576" spans="1:16">
      <c r="H576" s="70">
        <f t="shared" si="97"/>
        <v>0</v>
      </c>
      <c r="O576" s="71">
        <f t="shared" si="98"/>
        <v>0</v>
      </c>
      <c r="P576" s="102"/>
    </row>
    <row r="577" spans="1:16" ht="15" customHeight="1" thickBot="1">
      <c r="A577" s="62"/>
      <c r="B577" s="62"/>
      <c r="C577" s="63"/>
      <c r="D577" s="64"/>
      <c r="E577" s="65">
        <f>SUM(E565:E576)</f>
        <v>17</v>
      </c>
      <c r="F577" s="65">
        <f>SUM(F565:F576)</f>
        <v>849</v>
      </c>
      <c r="G577" s="66"/>
      <c r="H577" s="67">
        <f t="shared" ref="H577" si="103">SUM(H565:H576)</f>
        <v>1453</v>
      </c>
      <c r="I577" s="68"/>
      <c r="J577" s="63"/>
      <c r="K577" s="69"/>
      <c r="L577" s="65">
        <f>SUM(L565:L576)</f>
        <v>8</v>
      </c>
      <c r="M577" s="65">
        <f>SUM(M565:M576)</f>
        <v>279</v>
      </c>
      <c r="N577" s="66"/>
      <c r="O577" s="65">
        <f t="shared" ref="O577" si="104">SUM(O565:O576)</f>
        <v>603.20000000000005</v>
      </c>
      <c r="P577" s="103"/>
    </row>
    <row r="578" spans="1:16" ht="17" thickTop="1" thickBot="1"/>
    <row r="579" spans="1:16" ht="15.75" customHeight="1" thickTop="1">
      <c r="A579" s="56" t="s">
        <v>0</v>
      </c>
      <c r="B579" s="57" t="s">
        <v>1</v>
      </c>
      <c r="C579" s="58"/>
      <c r="D579" s="58" t="s">
        <v>110</v>
      </c>
      <c r="E579" s="59" t="s">
        <v>111</v>
      </c>
      <c r="F579" s="59" t="s">
        <v>112</v>
      </c>
      <c r="G579" s="59"/>
      <c r="H579" s="76" t="s">
        <v>258</v>
      </c>
      <c r="J579" s="60"/>
      <c r="K579" s="60" t="s">
        <v>110</v>
      </c>
      <c r="L579" s="59" t="s">
        <v>111</v>
      </c>
      <c r="M579" s="59" t="s">
        <v>112</v>
      </c>
      <c r="N579" s="59"/>
      <c r="O579" s="75" t="s">
        <v>113</v>
      </c>
      <c r="P579" s="61" t="s">
        <v>4</v>
      </c>
    </row>
    <row r="580" spans="1:16">
      <c r="A580">
        <v>40</v>
      </c>
      <c r="B580">
        <v>22139040</v>
      </c>
      <c r="D580" t="s">
        <v>88</v>
      </c>
      <c r="E580">
        <v>2</v>
      </c>
      <c r="F580">
        <v>87</v>
      </c>
      <c r="G580" t="s">
        <v>43</v>
      </c>
      <c r="H580" s="70">
        <f t="shared" si="97"/>
        <v>174</v>
      </c>
      <c r="K580" t="s">
        <v>103</v>
      </c>
      <c r="L580">
        <v>2</v>
      </c>
      <c r="M580">
        <v>89</v>
      </c>
      <c r="N580" t="s">
        <v>60</v>
      </c>
      <c r="O580" s="71">
        <f t="shared" si="98"/>
        <v>142.4</v>
      </c>
      <c r="P580" s="101">
        <f>(H592+O592)/(E592+(0.8*L592))</f>
        <v>86.019417475728147</v>
      </c>
    </row>
    <row r="581" spans="1:16">
      <c r="D581" t="s">
        <v>90</v>
      </c>
      <c r="E581">
        <v>2</v>
      </c>
      <c r="F581">
        <v>94</v>
      </c>
      <c r="G581" t="s">
        <v>43</v>
      </c>
      <c r="H581" s="70">
        <f t="shared" si="97"/>
        <v>188</v>
      </c>
      <c r="K581" t="s">
        <v>62</v>
      </c>
      <c r="L581">
        <v>2</v>
      </c>
      <c r="M581">
        <v>95</v>
      </c>
      <c r="N581" t="s">
        <v>60</v>
      </c>
      <c r="O581" s="71">
        <f t="shared" si="98"/>
        <v>152</v>
      </c>
      <c r="P581" s="102"/>
    </row>
    <row r="582" spans="1:16">
      <c r="D582" t="s">
        <v>36</v>
      </c>
      <c r="E582">
        <v>1</v>
      </c>
      <c r="F582">
        <v>85</v>
      </c>
      <c r="G582" t="s">
        <v>37</v>
      </c>
      <c r="H582" s="70">
        <f t="shared" si="97"/>
        <v>85</v>
      </c>
      <c r="K582" t="s">
        <v>63</v>
      </c>
      <c r="L582">
        <v>2</v>
      </c>
      <c r="M582">
        <v>82</v>
      </c>
      <c r="N582" t="s">
        <v>60</v>
      </c>
      <c r="O582" s="71">
        <f t="shared" si="98"/>
        <v>131.20000000000002</v>
      </c>
      <c r="P582" s="102"/>
    </row>
    <row r="583" spans="1:16">
      <c r="D583" t="s">
        <v>40</v>
      </c>
      <c r="E583">
        <v>1</v>
      </c>
      <c r="F583">
        <v>85</v>
      </c>
      <c r="G583" t="s">
        <v>37</v>
      </c>
      <c r="H583" s="70">
        <f t="shared" si="97"/>
        <v>85</v>
      </c>
      <c r="K583" t="s">
        <v>64</v>
      </c>
      <c r="L583">
        <v>2</v>
      </c>
      <c r="M583">
        <v>80</v>
      </c>
      <c r="N583" t="s">
        <v>60</v>
      </c>
      <c r="O583" s="71">
        <f t="shared" si="98"/>
        <v>128</v>
      </c>
      <c r="P583" s="102"/>
    </row>
    <row r="584" spans="1:16">
      <c r="D584" t="s">
        <v>92</v>
      </c>
      <c r="E584">
        <v>2</v>
      </c>
      <c r="F584">
        <v>83</v>
      </c>
      <c r="G584" t="s">
        <v>43</v>
      </c>
      <c r="H584" s="70">
        <f t="shared" si="97"/>
        <v>166</v>
      </c>
      <c r="K584" t="s">
        <v>47</v>
      </c>
      <c r="L584">
        <v>2</v>
      </c>
      <c r="M584">
        <v>76</v>
      </c>
      <c r="N584" t="s">
        <v>60</v>
      </c>
      <c r="O584" s="71">
        <f t="shared" si="98"/>
        <v>121.60000000000001</v>
      </c>
      <c r="P584" s="102"/>
    </row>
    <row r="585" spans="1:16">
      <c r="D585" t="s">
        <v>48</v>
      </c>
      <c r="E585">
        <v>1</v>
      </c>
      <c r="F585">
        <v>88</v>
      </c>
      <c r="G585" t="s">
        <v>37</v>
      </c>
      <c r="H585" s="70">
        <f t="shared" si="97"/>
        <v>88</v>
      </c>
      <c r="K585" t="s">
        <v>82</v>
      </c>
      <c r="L585">
        <v>2</v>
      </c>
      <c r="M585">
        <v>83</v>
      </c>
      <c r="N585" t="s">
        <v>60</v>
      </c>
      <c r="O585" s="71">
        <f t="shared" si="98"/>
        <v>132.80000000000001</v>
      </c>
      <c r="P585" s="102"/>
    </row>
    <row r="586" spans="1:16">
      <c r="D586" t="s">
        <v>94</v>
      </c>
      <c r="E586">
        <v>2</v>
      </c>
      <c r="F586">
        <v>89</v>
      </c>
      <c r="G586" t="s">
        <v>43</v>
      </c>
      <c r="H586" s="70">
        <f t="shared" si="97"/>
        <v>178</v>
      </c>
      <c r="O586" s="71">
        <f t="shared" si="98"/>
        <v>0</v>
      </c>
      <c r="P586" s="102"/>
    </row>
    <row r="587" spans="1:16">
      <c r="H587" s="70">
        <f t="shared" si="97"/>
        <v>0</v>
      </c>
      <c r="O587" s="71">
        <f t="shared" si="98"/>
        <v>0</v>
      </c>
      <c r="P587" s="102"/>
    </row>
    <row r="588" spans="1:16">
      <c r="H588" s="70">
        <f t="shared" si="97"/>
        <v>0</v>
      </c>
      <c r="O588" s="71">
        <f t="shared" si="98"/>
        <v>0</v>
      </c>
      <c r="P588" s="102"/>
    </row>
    <row r="589" spans="1:16">
      <c r="H589" s="70">
        <f t="shared" si="97"/>
        <v>0</v>
      </c>
      <c r="O589" s="71">
        <f t="shared" si="98"/>
        <v>0</v>
      </c>
      <c r="P589" s="102"/>
    </row>
    <row r="590" spans="1:16">
      <c r="H590" s="70">
        <f t="shared" si="97"/>
        <v>0</v>
      </c>
      <c r="O590" s="71">
        <f t="shared" si="98"/>
        <v>0</v>
      </c>
      <c r="P590" s="102"/>
    </row>
    <row r="591" spans="1:16">
      <c r="H591" s="70">
        <f t="shared" si="97"/>
        <v>0</v>
      </c>
      <c r="O591" s="71">
        <f t="shared" si="98"/>
        <v>0</v>
      </c>
      <c r="P591" s="102"/>
    </row>
    <row r="592" spans="1:16" ht="15" customHeight="1" thickBot="1">
      <c r="A592" s="62"/>
      <c r="B592" s="62"/>
      <c r="C592" s="63"/>
      <c r="D592" s="64"/>
      <c r="E592" s="65">
        <f>SUM(E580:E591)</f>
        <v>11</v>
      </c>
      <c r="F592" s="65">
        <f>SUM(F580:F591)</f>
        <v>611</v>
      </c>
      <c r="G592" s="66"/>
      <c r="H592" s="67">
        <f t="shared" ref="H592" si="105">SUM(H580:H591)</f>
        <v>964</v>
      </c>
      <c r="I592" s="68"/>
      <c r="J592" s="63"/>
      <c r="K592" s="69"/>
      <c r="L592" s="65">
        <f>SUM(L580:L591)</f>
        <v>12</v>
      </c>
      <c r="M592" s="65">
        <f>SUM(M580:M591)</f>
        <v>505</v>
      </c>
      <c r="N592" s="66"/>
      <c r="O592" s="65">
        <f t="shared" ref="O592" si="106">SUM(O580:O591)</f>
        <v>808</v>
      </c>
      <c r="P592" s="103"/>
    </row>
    <row r="593" spans="1:16" ht="17" thickTop="1" thickBot="1"/>
    <row r="594" spans="1:16" ht="15.75" customHeight="1" thickTop="1">
      <c r="A594" s="56" t="s">
        <v>0</v>
      </c>
      <c r="B594" s="57" t="s">
        <v>1</v>
      </c>
      <c r="C594" s="58"/>
      <c r="D594" s="58" t="s">
        <v>110</v>
      </c>
      <c r="E594" s="59" t="s">
        <v>111</v>
      </c>
      <c r="F594" s="59" t="s">
        <v>112</v>
      </c>
      <c r="G594" s="59"/>
      <c r="H594" s="76" t="s">
        <v>258</v>
      </c>
      <c r="J594" s="60"/>
      <c r="K594" s="60" t="s">
        <v>110</v>
      </c>
      <c r="L594" s="59" t="s">
        <v>111</v>
      </c>
      <c r="M594" s="59" t="s">
        <v>112</v>
      </c>
      <c r="N594" s="59"/>
      <c r="O594" s="75" t="s">
        <v>113</v>
      </c>
      <c r="P594" s="61" t="s">
        <v>4</v>
      </c>
    </row>
    <row r="595" spans="1:16">
      <c r="A595">
        <v>41</v>
      </c>
      <c r="B595">
        <v>22139041</v>
      </c>
      <c r="D595" t="s">
        <v>93</v>
      </c>
      <c r="E595">
        <v>2</v>
      </c>
      <c r="F595">
        <v>90</v>
      </c>
      <c r="G595" t="s">
        <v>43</v>
      </c>
      <c r="H595" s="70">
        <f t="shared" si="97"/>
        <v>180</v>
      </c>
      <c r="K595" t="s">
        <v>63</v>
      </c>
      <c r="L595">
        <v>2</v>
      </c>
      <c r="M595">
        <v>98</v>
      </c>
      <c r="N595" t="s">
        <v>39</v>
      </c>
      <c r="O595" s="71">
        <f t="shared" si="98"/>
        <v>156.80000000000001</v>
      </c>
      <c r="P595" s="101">
        <f>(H607+O607)/(E607+(0.8*L607))</f>
        <v>92.389705882352928</v>
      </c>
    </row>
    <row r="596" spans="1:16">
      <c r="D596" t="s">
        <v>75</v>
      </c>
      <c r="E596">
        <v>1</v>
      </c>
      <c r="F596">
        <v>82</v>
      </c>
      <c r="G596" t="s">
        <v>43</v>
      </c>
      <c r="H596" s="70">
        <f t="shared" si="97"/>
        <v>82</v>
      </c>
      <c r="K596" t="s">
        <v>49</v>
      </c>
      <c r="L596">
        <v>1</v>
      </c>
      <c r="M596">
        <v>92</v>
      </c>
      <c r="N596" t="s">
        <v>60</v>
      </c>
      <c r="O596" s="71">
        <f t="shared" si="98"/>
        <v>73.600000000000009</v>
      </c>
      <c r="P596" s="102"/>
    </row>
    <row r="597" spans="1:16">
      <c r="D597" t="s">
        <v>88</v>
      </c>
      <c r="E597">
        <v>2</v>
      </c>
      <c r="F597">
        <v>95</v>
      </c>
      <c r="G597" t="s">
        <v>43</v>
      </c>
      <c r="H597" s="70">
        <f t="shared" si="97"/>
        <v>190</v>
      </c>
      <c r="K597" t="s">
        <v>97</v>
      </c>
      <c r="L597">
        <v>2</v>
      </c>
      <c r="M597">
        <v>93</v>
      </c>
      <c r="N597" t="s">
        <v>39</v>
      </c>
      <c r="O597" s="71">
        <f t="shared" si="98"/>
        <v>148.80000000000001</v>
      </c>
      <c r="P597" s="102"/>
    </row>
    <row r="598" spans="1:16">
      <c r="D598" t="s">
        <v>90</v>
      </c>
      <c r="E598">
        <v>2</v>
      </c>
      <c r="F598">
        <v>96</v>
      </c>
      <c r="G598" t="s">
        <v>43</v>
      </c>
      <c r="H598" s="70">
        <f t="shared" si="97"/>
        <v>192</v>
      </c>
      <c r="K598" t="s">
        <v>65</v>
      </c>
      <c r="L598">
        <v>2</v>
      </c>
      <c r="M598">
        <v>97</v>
      </c>
      <c r="N598" t="s">
        <v>39</v>
      </c>
      <c r="O598" s="71">
        <f t="shared" si="98"/>
        <v>155.20000000000002</v>
      </c>
      <c r="P598" s="102"/>
    </row>
    <row r="599" spans="1:16">
      <c r="D599" t="s">
        <v>92</v>
      </c>
      <c r="E599">
        <v>2</v>
      </c>
      <c r="F599">
        <v>88</v>
      </c>
      <c r="G599" t="s">
        <v>43</v>
      </c>
      <c r="H599" s="70">
        <f t="shared" si="97"/>
        <v>176</v>
      </c>
      <c r="K599" t="s">
        <v>84</v>
      </c>
      <c r="L599">
        <v>1</v>
      </c>
      <c r="M599">
        <v>93</v>
      </c>
      <c r="N599" t="s">
        <v>45</v>
      </c>
      <c r="O599" s="71">
        <f t="shared" si="98"/>
        <v>74.400000000000006</v>
      </c>
      <c r="P599" s="102"/>
    </row>
    <row r="600" spans="1:16">
      <c r="D600" t="s">
        <v>83</v>
      </c>
      <c r="E600">
        <v>2</v>
      </c>
      <c r="F600">
        <v>95</v>
      </c>
      <c r="G600" t="s">
        <v>43</v>
      </c>
      <c r="H600" s="70">
        <f t="shared" si="97"/>
        <v>190</v>
      </c>
      <c r="K600" t="s">
        <v>47</v>
      </c>
      <c r="L600">
        <v>2</v>
      </c>
      <c r="M600">
        <v>92</v>
      </c>
      <c r="N600" t="s">
        <v>60</v>
      </c>
      <c r="O600" s="71">
        <f t="shared" si="98"/>
        <v>147.20000000000002</v>
      </c>
      <c r="P600" s="102"/>
    </row>
    <row r="601" spans="1:16">
      <c r="D601" t="s">
        <v>48</v>
      </c>
      <c r="E601">
        <v>1</v>
      </c>
      <c r="F601">
        <v>93</v>
      </c>
      <c r="G601" t="s">
        <v>37</v>
      </c>
      <c r="H601" s="70">
        <f t="shared" si="97"/>
        <v>93</v>
      </c>
      <c r="K601" t="s">
        <v>96</v>
      </c>
      <c r="L601">
        <v>4</v>
      </c>
      <c r="M601">
        <v>90</v>
      </c>
      <c r="N601" t="s">
        <v>39</v>
      </c>
      <c r="O601" s="71">
        <f t="shared" si="98"/>
        <v>288</v>
      </c>
      <c r="P601" s="102"/>
    </row>
    <row r="602" spans="1:16">
      <c r="D602" t="s">
        <v>94</v>
      </c>
      <c r="E602">
        <v>2</v>
      </c>
      <c r="F602">
        <v>91</v>
      </c>
      <c r="G602" t="s">
        <v>43</v>
      </c>
      <c r="H602" s="70">
        <f t="shared" si="97"/>
        <v>182</v>
      </c>
      <c r="O602" s="71">
        <f t="shared" si="98"/>
        <v>0</v>
      </c>
      <c r="P602" s="102"/>
    </row>
    <row r="603" spans="1:16">
      <c r="D603" t="s">
        <v>52</v>
      </c>
      <c r="E603">
        <v>2</v>
      </c>
      <c r="F603">
        <v>92</v>
      </c>
      <c r="G603" t="s">
        <v>37</v>
      </c>
      <c r="H603" s="70">
        <f t="shared" si="97"/>
        <v>184</v>
      </c>
      <c r="O603" s="71">
        <f t="shared" si="98"/>
        <v>0</v>
      </c>
      <c r="P603" s="102"/>
    </row>
    <row r="604" spans="1:16">
      <c r="H604" s="70">
        <f t="shared" si="97"/>
        <v>0</v>
      </c>
      <c r="O604" s="71">
        <f t="shared" si="98"/>
        <v>0</v>
      </c>
      <c r="P604" s="102"/>
    </row>
    <row r="605" spans="1:16">
      <c r="H605" s="70">
        <f t="shared" si="97"/>
        <v>0</v>
      </c>
      <c r="O605" s="71">
        <f t="shared" si="98"/>
        <v>0</v>
      </c>
      <c r="P605" s="102"/>
    </row>
    <row r="606" spans="1:16">
      <c r="H606" s="70">
        <f t="shared" si="97"/>
        <v>0</v>
      </c>
      <c r="O606" s="71">
        <f t="shared" si="98"/>
        <v>0</v>
      </c>
      <c r="P606" s="102"/>
    </row>
    <row r="607" spans="1:16" ht="15" customHeight="1" thickBot="1">
      <c r="A607" s="62"/>
      <c r="B607" s="62"/>
      <c r="C607" s="63"/>
      <c r="D607" s="64"/>
      <c r="E607" s="65">
        <f>SUM(E595:E606)</f>
        <v>16</v>
      </c>
      <c r="F607" s="65">
        <f>SUM(F595:F606)</f>
        <v>822</v>
      </c>
      <c r="G607" s="66"/>
      <c r="H607" s="67">
        <f t="shared" ref="H607" si="107">SUM(H595:H606)</f>
        <v>1469</v>
      </c>
      <c r="I607" s="68"/>
      <c r="J607" s="63"/>
      <c r="K607" s="69"/>
      <c r="L607" s="65">
        <f>SUM(L595:L606)</f>
        <v>14</v>
      </c>
      <c r="M607" s="65">
        <f>SUM(M595:M606)</f>
        <v>655</v>
      </c>
      <c r="N607" s="66"/>
      <c r="O607" s="65">
        <f t="shared" ref="O607" si="108">SUM(O595:O606)</f>
        <v>1044</v>
      </c>
      <c r="P607" s="103"/>
    </row>
    <row r="608" spans="1:16" ht="17" thickTop="1" thickBot="1"/>
    <row r="609" spans="1:16" ht="15.75" customHeight="1" thickTop="1">
      <c r="A609" s="56" t="s">
        <v>0</v>
      </c>
      <c r="B609" s="57" t="s">
        <v>1</v>
      </c>
      <c r="C609" s="58"/>
      <c r="D609" s="58" t="s">
        <v>110</v>
      </c>
      <c r="E609" s="59" t="s">
        <v>111</v>
      </c>
      <c r="F609" s="59" t="s">
        <v>112</v>
      </c>
      <c r="G609" s="59"/>
      <c r="H609" s="76" t="s">
        <v>258</v>
      </c>
      <c r="J609" s="60"/>
      <c r="K609" s="60" t="s">
        <v>110</v>
      </c>
      <c r="L609" s="59" t="s">
        <v>111</v>
      </c>
      <c r="M609" s="59" t="s">
        <v>112</v>
      </c>
      <c r="N609" s="59"/>
      <c r="O609" s="75" t="s">
        <v>113</v>
      </c>
      <c r="P609" s="61" t="s">
        <v>4</v>
      </c>
    </row>
    <row r="610" spans="1:16">
      <c r="A610">
        <v>42</v>
      </c>
      <c r="B610">
        <v>22139042</v>
      </c>
      <c r="D610" t="s">
        <v>40</v>
      </c>
      <c r="E610">
        <v>1</v>
      </c>
      <c r="F610">
        <v>85</v>
      </c>
      <c r="G610" t="s">
        <v>37</v>
      </c>
      <c r="H610" s="70">
        <f t="shared" ref="H610:H673" si="109">E610*F610</f>
        <v>85</v>
      </c>
      <c r="K610" t="s">
        <v>78</v>
      </c>
      <c r="L610">
        <v>2</v>
      </c>
      <c r="M610">
        <v>85</v>
      </c>
      <c r="N610" t="s">
        <v>39</v>
      </c>
      <c r="O610" s="71">
        <f t="shared" ref="O610:O673" si="110">L610*M610*0.8</f>
        <v>136</v>
      </c>
      <c r="P610" s="101">
        <f>(H622+O622)/(E622+(0.8*L622))</f>
        <v>89.942622950819697</v>
      </c>
    </row>
    <row r="611" spans="1:16">
      <c r="D611" t="s">
        <v>88</v>
      </c>
      <c r="E611">
        <v>2</v>
      </c>
      <c r="F611">
        <v>91</v>
      </c>
      <c r="G611" t="s">
        <v>43</v>
      </c>
      <c r="H611" s="70">
        <f t="shared" si="109"/>
        <v>182</v>
      </c>
      <c r="K611" t="s">
        <v>69</v>
      </c>
      <c r="L611">
        <v>2</v>
      </c>
      <c r="M611">
        <v>92</v>
      </c>
      <c r="N611" t="s">
        <v>39</v>
      </c>
      <c r="O611" s="71">
        <f t="shared" si="110"/>
        <v>147.20000000000002</v>
      </c>
      <c r="P611" s="102"/>
    </row>
    <row r="612" spans="1:16">
      <c r="D612" t="s">
        <v>90</v>
      </c>
      <c r="E612">
        <v>2</v>
      </c>
      <c r="F612">
        <v>92</v>
      </c>
      <c r="G612" t="s">
        <v>43</v>
      </c>
      <c r="H612" s="70">
        <f t="shared" si="109"/>
        <v>184</v>
      </c>
      <c r="K612" t="s">
        <v>71</v>
      </c>
      <c r="L612">
        <v>2</v>
      </c>
      <c r="M612">
        <v>92</v>
      </c>
      <c r="N612" t="s">
        <v>39</v>
      </c>
      <c r="O612" s="71">
        <f t="shared" si="110"/>
        <v>147.20000000000002</v>
      </c>
      <c r="P612" s="102"/>
    </row>
    <row r="613" spans="1:16">
      <c r="D613" t="s">
        <v>48</v>
      </c>
      <c r="E613">
        <v>1</v>
      </c>
      <c r="F613">
        <v>91</v>
      </c>
      <c r="G613" t="s">
        <v>37</v>
      </c>
      <c r="H613" s="70">
        <f t="shared" si="109"/>
        <v>91</v>
      </c>
      <c r="K613" t="s">
        <v>95</v>
      </c>
      <c r="L613">
        <v>2</v>
      </c>
      <c r="M613">
        <v>92</v>
      </c>
      <c r="N613" t="s">
        <v>39</v>
      </c>
      <c r="O613" s="71">
        <f t="shared" si="110"/>
        <v>147.20000000000002</v>
      </c>
      <c r="P613" s="102"/>
    </row>
    <row r="614" spans="1:16">
      <c r="D614" t="s">
        <v>36</v>
      </c>
      <c r="E614">
        <v>1</v>
      </c>
      <c r="F614">
        <v>85</v>
      </c>
      <c r="G614" t="s">
        <v>37</v>
      </c>
      <c r="H614" s="70">
        <f t="shared" si="109"/>
        <v>85</v>
      </c>
      <c r="O614" s="71">
        <f t="shared" si="110"/>
        <v>0</v>
      </c>
      <c r="P614" s="102"/>
    </row>
    <row r="615" spans="1:16">
      <c r="D615" t="s">
        <v>92</v>
      </c>
      <c r="E615">
        <v>2</v>
      </c>
      <c r="F615">
        <v>83</v>
      </c>
      <c r="G615" t="s">
        <v>43</v>
      </c>
      <c r="H615" s="70">
        <f t="shared" si="109"/>
        <v>166</v>
      </c>
      <c r="O615" s="71">
        <f t="shared" si="110"/>
        <v>0</v>
      </c>
      <c r="P615" s="102"/>
    </row>
    <row r="616" spans="1:16">
      <c r="D616" t="s">
        <v>83</v>
      </c>
      <c r="E616">
        <v>2</v>
      </c>
      <c r="F616">
        <v>92</v>
      </c>
      <c r="G616" t="s">
        <v>43</v>
      </c>
      <c r="H616" s="70">
        <f t="shared" si="109"/>
        <v>184</v>
      </c>
      <c r="O616" s="71">
        <f t="shared" si="110"/>
        <v>0</v>
      </c>
      <c r="P616" s="102"/>
    </row>
    <row r="617" spans="1:16">
      <c r="D617" t="s">
        <v>75</v>
      </c>
      <c r="E617">
        <v>1</v>
      </c>
      <c r="F617">
        <v>86</v>
      </c>
      <c r="G617" t="s">
        <v>43</v>
      </c>
      <c r="H617" s="70">
        <f t="shared" si="109"/>
        <v>86</v>
      </c>
      <c r="O617" s="71">
        <f t="shared" si="110"/>
        <v>0</v>
      </c>
      <c r="P617" s="102"/>
    </row>
    <row r="618" spans="1:16">
      <c r="D618" t="s">
        <v>93</v>
      </c>
      <c r="E618">
        <v>2</v>
      </c>
      <c r="F618">
        <v>95</v>
      </c>
      <c r="G618" t="s">
        <v>43</v>
      </c>
      <c r="H618" s="70">
        <f t="shared" si="109"/>
        <v>190</v>
      </c>
      <c r="O618" s="71">
        <f t="shared" si="110"/>
        <v>0</v>
      </c>
      <c r="P618" s="102"/>
    </row>
    <row r="619" spans="1:16">
      <c r="D619" t="s">
        <v>94</v>
      </c>
      <c r="E619">
        <v>2</v>
      </c>
      <c r="F619">
        <v>93</v>
      </c>
      <c r="G619" t="s">
        <v>43</v>
      </c>
      <c r="H619" s="70">
        <f t="shared" si="109"/>
        <v>186</v>
      </c>
      <c r="O619" s="71">
        <f t="shared" si="110"/>
        <v>0</v>
      </c>
      <c r="P619" s="102"/>
    </row>
    <row r="620" spans="1:16">
      <c r="D620" t="s">
        <v>52</v>
      </c>
      <c r="E620">
        <v>2</v>
      </c>
      <c r="F620">
        <v>89</v>
      </c>
      <c r="G620" t="s">
        <v>37</v>
      </c>
      <c r="H620" s="70">
        <f t="shared" si="109"/>
        <v>178</v>
      </c>
      <c r="O620" s="71">
        <f t="shared" si="110"/>
        <v>0</v>
      </c>
      <c r="P620" s="102"/>
    </row>
    <row r="621" spans="1:16">
      <c r="H621" s="70">
        <f t="shared" si="109"/>
        <v>0</v>
      </c>
      <c r="O621" s="71">
        <f t="shared" si="110"/>
        <v>0</v>
      </c>
      <c r="P621" s="102"/>
    </row>
    <row r="622" spans="1:16" ht="15" customHeight="1" thickBot="1">
      <c r="A622" s="62"/>
      <c r="B622" s="62"/>
      <c r="C622" s="63"/>
      <c r="D622" s="64"/>
      <c r="E622" s="65">
        <f>SUM(E610:E621)</f>
        <v>18</v>
      </c>
      <c r="F622" s="65">
        <f>SUM(F610:F621)</f>
        <v>982</v>
      </c>
      <c r="G622" s="66"/>
      <c r="H622" s="67">
        <f t="shared" ref="H622" si="111">SUM(H610:H621)</f>
        <v>1617</v>
      </c>
      <c r="I622" s="68"/>
      <c r="J622" s="63"/>
      <c r="K622" s="69"/>
      <c r="L622" s="65">
        <f>SUM(L610:L621)</f>
        <v>8</v>
      </c>
      <c r="M622" s="65">
        <f>SUM(M610:M621)</f>
        <v>361</v>
      </c>
      <c r="N622" s="66"/>
      <c r="O622" s="65">
        <f t="shared" ref="O622" si="112">SUM(O610:O621)</f>
        <v>577.60000000000014</v>
      </c>
      <c r="P622" s="103"/>
    </row>
    <row r="623" spans="1:16" ht="17" thickTop="1" thickBot="1"/>
    <row r="624" spans="1:16" ht="15.75" customHeight="1" thickTop="1">
      <c r="A624" s="56" t="s">
        <v>0</v>
      </c>
      <c r="B624" s="57" t="s">
        <v>1</v>
      </c>
      <c r="C624" s="58"/>
      <c r="D624" s="58" t="s">
        <v>110</v>
      </c>
      <c r="E624" s="59" t="s">
        <v>111</v>
      </c>
      <c r="F624" s="59" t="s">
        <v>112</v>
      </c>
      <c r="G624" s="59"/>
      <c r="H624" s="76" t="s">
        <v>258</v>
      </c>
      <c r="J624" s="60"/>
      <c r="K624" s="60" t="s">
        <v>110</v>
      </c>
      <c r="L624" s="59" t="s">
        <v>111</v>
      </c>
      <c r="M624" s="59" t="s">
        <v>112</v>
      </c>
      <c r="N624" s="59"/>
      <c r="O624" s="75" t="s">
        <v>113</v>
      </c>
      <c r="P624" s="61" t="s">
        <v>4</v>
      </c>
    </row>
    <row r="625" spans="1:16">
      <c r="A625">
        <v>43</v>
      </c>
      <c r="B625">
        <v>22139043</v>
      </c>
      <c r="D625" t="s">
        <v>48</v>
      </c>
      <c r="E625">
        <v>1</v>
      </c>
      <c r="F625">
        <v>92</v>
      </c>
      <c r="G625" t="s">
        <v>37</v>
      </c>
      <c r="H625" s="70">
        <f t="shared" si="109"/>
        <v>92</v>
      </c>
      <c r="K625" t="s">
        <v>38</v>
      </c>
      <c r="L625">
        <v>2</v>
      </c>
      <c r="M625">
        <v>95</v>
      </c>
      <c r="N625" t="s">
        <v>60</v>
      </c>
      <c r="O625" s="71">
        <f t="shared" si="110"/>
        <v>152</v>
      </c>
      <c r="P625" s="101">
        <f>(H637+O637)/(E637+(0.8*L637))</f>
        <v>90.641791044776113</v>
      </c>
    </row>
    <row r="626" spans="1:16">
      <c r="D626" t="s">
        <v>88</v>
      </c>
      <c r="E626">
        <v>2</v>
      </c>
      <c r="F626">
        <v>94</v>
      </c>
      <c r="G626" t="s">
        <v>43</v>
      </c>
      <c r="H626" s="70">
        <f t="shared" si="109"/>
        <v>188</v>
      </c>
      <c r="K626" t="s">
        <v>69</v>
      </c>
      <c r="L626">
        <v>2</v>
      </c>
      <c r="M626">
        <v>95</v>
      </c>
      <c r="N626" t="s">
        <v>39</v>
      </c>
      <c r="O626" s="71">
        <f t="shared" si="110"/>
        <v>152</v>
      </c>
      <c r="P626" s="102"/>
    </row>
    <row r="627" spans="1:16">
      <c r="D627" t="s">
        <v>90</v>
      </c>
      <c r="E627">
        <v>2</v>
      </c>
      <c r="F627">
        <v>93</v>
      </c>
      <c r="G627" t="s">
        <v>43</v>
      </c>
      <c r="H627" s="70">
        <f t="shared" si="109"/>
        <v>186</v>
      </c>
      <c r="K627" t="s">
        <v>71</v>
      </c>
      <c r="L627">
        <v>2</v>
      </c>
      <c r="M627">
        <v>92</v>
      </c>
      <c r="N627" t="s">
        <v>39</v>
      </c>
      <c r="O627" s="71">
        <f t="shared" si="110"/>
        <v>147.20000000000002</v>
      </c>
      <c r="P627" s="102"/>
    </row>
    <row r="628" spans="1:16">
      <c r="D628" t="s">
        <v>36</v>
      </c>
      <c r="E628">
        <v>1</v>
      </c>
      <c r="F628">
        <v>85</v>
      </c>
      <c r="G628" t="s">
        <v>37</v>
      </c>
      <c r="H628" s="70">
        <f t="shared" si="109"/>
        <v>85</v>
      </c>
      <c r="K628" t="s">
        <v>68</v>
      </c>
      <c r="L628">
        <v>1</v>
      </c>
      <c r="M628">
        <v>90</v>
      </c>
      <c r="N628" t="s">
        <v>45</v>
      </c>
      <c r="O628" s="71">
        <f t="shared" si="110"/>
        <v>72</v>
      </c>
      <c r="P628" s="102"/>
    </row>
    <row r="629" spans="1:16">
      <c r="D629" t="s">
        <v>40</v>
      </c>
      <c r="E629">
        <v>1</v>
      </c>
      <c r="F629">
        <v>85</v>
      </c>
      <c r="G629" t="s">
        <v>37</v>
      </c>
      <c r="H629" s="70">
        <f t="shared" si="109"/>
        <v>85</v>
      </c>
      <c r="K629" t="s">
        <v>96</v>
      </c>
      <c r="L629">
        <v>4</v>
      </c>
      <c r="M629">
        <v>90</v>
      </c>
      <c r="N629" t="s">
        <v>39</v>
      </c>
      <c r="O629" s="71">
        <f t="shared" si="110"/>
        <v>288</v>
      </c>
      <c r="P629" s="102"/>
    </row>
    <row r="630" spans="1:16">
      <c r="D630" t="s">
        <v>92</v>
      </c>
      <c r="E630">
        <v>2</v>
      </c>
      <c r="F630">
        <v>90</v>
      </c>
      <c r="G630" t="s">
        <v>43</v>
      </c>
      <c r="H630" s="70">
        <f t="shared" si="109"/>
        <v>180</v>
      </c>
      <c r="O630" s="71">
        <f t="shared" si="110"/>
        <v>0</v>
      </c>
      <c r="P630" s="102"/>
    </row>
    <row r="631" spans="1:16">
      <c r="D631" t="s">
        <v>83</v>
      </c>
      <c r="E631">
        <v>2</v>
      </c>
      <c r="F631">
        <v>88</v>
      </c>
      <c r="G631" t="s">
        <v>43</v>
      </c>
      <c r="H631" s="70">
        <f t="shared" si="109"/>
        <v>176</v>
      </c>
      <c r="O631" s="71">
        <f t="shared" si="110"/>
        <v>0</v>
      </c>
      <c r="P631" s="102"/>
    </row>
    <row r="632" spans="1:16">
      <c r="D632" t="s">
        <v>75</v>
      </c>
      <c r="E632">
        <v>1</v>
      </c>
      <c r="F632">
        <v>88</v>
      </c>
      <c r="G632" t="s">
        <v>43</v>
      </c>
      <c r="H632" s="70">
        <f t="shared" si="109"/>
        <v>88</v>
      </c>
      <c r="O632" s="71">
        <f t="shared" si="110"/>
        <v>0</v>
      </c>
      <c r="P632" s="102"/>
    </row>
    <row r="633" spans="1:16">
      <c r="D633" t="s">
        <v>93</v>
      </c>
      <c r="E633">
        <v>2</v>
      </c>
      <c r="F633">
        <v>91</v>
      </c>
      <c r="G633" t="s">
        <v>43</v>
      </c>
      <c r="H633" s="70">
        <f t="shared" si="109"/>
        <v>182</v>
      </c>
      <c r="O633" s="71">
        <f t="shared" si="110"/>
        <v>0</v>
      </c>
      <c r="P633" s="102"/>
    </row>
    <row r="634" spans="1:16">
      <c r="D634" t="s">
        <v>94</v>
      </c>
      <c r="E634">
        <v>2</v>
      </c>
      <c r="F634">
        <v>88</v>
      </c>
      <c r="G634" t="s">
        <v>43</v>
      </c>
      <c r="H634" s="70">
        <f t="shared" si="109"/>
        <v>176</v>
      </c>
      <c r="O634" s="71">
        <f t="shared" si="110"/>
        <v>0</v>
      </c>
      <c r="P634" s="102"/>
    </row>
    <row r="635" spans="1:16">
      <c r="D635" t="s">
        <v>52</v>
      </c>
      <c r="E635">
        <v>2</v>
      </c>
      <c r="F635">
        <v>90</v>
      </c>
      <c r="G635" t="s">
        <v>37</v>
      </c>
      <c r="H635" s="70">
        <f t="shared" si="109"/>
        <v>180</v>
      </c>
      <c r="O635" s="71">
        <f t="shared" si="110"/>
        <v>0</v>
      </c>
      <c r="P635" s="102"/>
    </row>
    <row r="636" spans="1:16">
      <c r="H636" s="70">
        <f t="shared" si="109"/>
        <v>0</v>
      </c>
      <c r="O636" s="71">
        <f t="shared" si="110"/>
        <v>0</v>
      </c>
      <c r="P636" s="102"/>
    </row>
    <row r="637" spans="1:16" ht="15" customHeight="1" thickBot="1">
      <c r="A637" s="62"/>
      <c r="B637" s="62"/>
      <c r="C637" s="63"/>
      <c r="D637" s="64"/>
      <c r="E637" s="65">
        <f>SUM(E625:E636)</f>
        <v>18</v>
      </c>
      <c r="F637" s="65">
        <f>SUM(F625:F636)</f>
        <v>984</v>
      </c>
      <c r="G637" s="66"/>
      <c r="H637" s="67">
        <f t="shared" ref="H637" si="113">SUM(H625:H636)</f>
        <v>1618</v>
      </c>
      <c r="I637" s="68"/>
      <c r="J637" s="63"/>
      <c r="K637" s="69"/>
      <c r="L637" s="65">
        <f>SUM(L625:L636)</f>
        <v>11</v>
      </c>
      <c r="M637" s="65">
        <f>SUM(M625:M636)</f>
        <v>462</v>
      </c>
      <c r="N637" s="66"/>
      <c r="O637" s="65">
        <f t="shared" ref="O637" si="114">SUM(O625:O636)</f>
        <v>811.2</v>
      </c>
      <c r="P637" s="103"/>
    </row>
    <row r="638" spans="1:16" ht="17" thickTop="1" thickBot="1"/>
    <row r="639" spans="1:16" ht="15.75" customHeight="1" thickTop="1">
      <c r="A639" s="56" t="s">
        <v>0</v>
      </c>
      <c r="B639" s="57" t="s">
        <v>1</v>
      </c>
      <c r="C639" s="58"/>
      <c r="D639" s="58" t="s">
        <v>110</v>
      </c>
      <c r="E639" s="59" t="s">
        <v>111</v>
      </c>
      <c r="F639" s="59" t="s">
        <v>112</v>
      </c>
      <c r="G639" s="59"/>
      <c r="H639" s="76" t="s">
        <v>258</v>
      </c>
      <c r="J639" s="60"/>
      <c r="K639" s="60" t="s">
        <v>110</v>
      </c>
      <c r="L639" s="59" t="s">
        <v>111</v>
      </c>
      <c r="M639" s="59" t="s">
        <v>112</v>
      </c>
      <c r="N639" s="59"/>
      <c r="O639" s="75" t="s">
        <v>113</v>
      </c>
      <c r="P639" s="61" t="s">
        <v>4</v>
      </c>
    </row>
    <row r="640" spans="1:16">
      <c r="A640">
        <v>44</v>
      </c>
      <c r="B640">
        <v>22139044</v>
      </c>
      <c r="D640" t="s">
        <v>48</v>
      </c>
      <c r="E640">
        <v>1</v>
      </c>
      <c r="F640">
        <v>90</v>
      </c>
      <c r="G640" t="s">
        <v>37</v>
      </c>
      <c r="H640" s="70">
        <f t="shared" si="109"/>
        <v>90</v>
      </c>
      <c r="K640" t="s">
        <v>71</v>
      </c>
      <c r="L640">
        <v>2</v>
      </c>
      <c r="M640">
        <v>92</v>
      </c>
      <c r="N640" t="s">
        <v>39</v>
      </c>
      <c r="O640" s="71">
        <f t="shared" si="110"/>
        <v>147.20000000000002</v>
      </c>
      <c r="P640" s="101">
        <f>(H652+O652)/(E652+(0.8*L652))</f>
        <v>91.00793650793652</v>
      </c>
    </row>
    <row r="641" spans="1:16">
      <c r="D641" t="s">
        <v>88</v>
      </c>
      <c r="E641">
        <v>2</v>
      </c>
      <c r="F641">
        <v>96</v>
      </c>
      <c r="G641" t="s">
        <v>43</v>
      </c>
      <c r="H641" s="70">
        <f t="shared" si="109"/>
        <v>192</v>
      </c>
      <c r="K641" t="s">
        <v>99</v>
      </c>
      <c r="L641">
        <v>2</v>
      </c>
      <c r="M641">
        <v>92</v>
      </c>
      <c r="N641" t="s">
        <v>39</v>
      </c>
      <c r="O641" s="71">
        <f t="shared" si="110"/>
        <v>147.20000000000002</v>
      </c>
      <c r="P641" s="102"/>
    </row>
    <row r="642" spans="1:16">
      <c r="D642" t="s">
        <v>90</v>
      </c>
      <c r="E642">
        <v>2</v>
      </c>
      <c r="F642">
        <v>90</v>
      </c>
      <c r="G642" t="s">
        <v>43</v>
      </c>
      <c r="H642" s="70">
        <f t="shared" si="109"/>
        <v>180</v>
      </c>
      <c r="K642" t="s">
        <v>86</v>
      </c>
      <c r="L642">
        <v>1</v>
      </c>
      <c r="M642">
        <v>85</v>
      </c>
      <c r="N642" t="s">
        <v>45</v>
      </c>
      <c r="O642" s="71">
        <f t="shared" si="110"/>
        <v>68</v>
      </c>
      <c r="P642" s="102"/>
    </row>
    <row r="643" spans="1:16">
      <c r="D643" t="s">
        <v>36</v>
      </c>
      <c r="E643">
        <v>1</v>
      </c>
      <c r="F643">
        <v>85</v>
      </c>
      <c r="G643" t="s">
        <v>37</v>
      </c>
      <c r="H643" s="70">
        <f t="shared" si="109"/>
        <v>85</v>
      </c>
      <c r="K643" t="s">
        <v>96</v>
      </c>
      <c r="L643">
        <v>4</v>
      </c>
      <c r="M643">
        <v>95</v>
      </c>
      <c r="N643" t="s">
        <v>39</v>
      </c>
      <c r="O643" s="71">
        <f t="shared" si="110"/>
        <v>304</v>
      </c>
      <c r="P643" s="102"/>
    </row>
    <row r="644" spans="1:16">
      <c r="D644" t="s">
        <v>40</v>
      </c>
      <c r="E644">
        <v>1</v>
      </c>
      <c r="F644">
        <v>85</v>
      </c>
      <c r="G644" t="s">
        <v>37</v>
      </c>
      <c r="H644" s="70">
        <f t="shared" si="109"/>
        <v>85</v>
      </c>
      <c r="O644" s="71">
        <f t="shared" si="110"/>
        <v>0</v>
      </c>
      <c r="P644" s="102"/>
    </row>
    <row r="645" spans="1:16">
      <c r="D645" t="s">
        <v>92</v>
      </c>
      <c r="E645">
        <v>2</v>
      </c>
      <c r="F645">
        <v>92</v>
      </c>
      <c r="G645" t="s">
        <v>43</v>
      </c>
      <c r="H645" s="70">
        <f t="shared" si="109"/>
        <v>184</v>
      </c>
      <c r="O645" s="71">
        <f t="shared" si="110"/>
        <v>0</v>
      </c>
      <c r="P645" s="102"/>
    </row>
    <row r="646" spans="1:16">
      <c r="D646" t="s">
        <v>83</v>
      </c>
      <c r="E646">
        <v>2</v>
      </c>
      <c r="F646">
        <v>90</v>
      </c>
      <c r="G646" t="s">
        <v>43</v>
      </c>
      <c r="H646" s="70">
        <f t="shared" si="109"/>
        <v>180</v>
      </c>
      <c r="O646" s="71">
        <f t="shared" si="110"/>
        <v>0</v>
      </c>
      <c r="P646" s="102"/>
    </row>
    <row r="647" spans="1:16">
      <c r="D647" t="s">
        <v>52</v>
      </c>
      <c r="E647">
        <v>2</v>
      </c>
      <c r="F647">
        <v>87</v>
      </c>
      <c r="G647" t="s">
        <v>37</v>
      </c>
      <c r="H647" s="70">
        <f t="shared" si="109"/>
        <v>174</v>
      </c>
      <c r="O647" s="71">
        <f t="shared" si="110"/>
        <v>0</v>
      </c>
      <c r="P647" s="102"/>
    </row>
    <row r="648" spans="1:16">
      <c r="D648" t="s">
        <v>75</v>
      </c>
      <c r="E648">
        <v>1</v>
      </c>
      <c r="F648">
        <v>87</v>
      </c>
      <c r="G648" t="s">
        <v>43</v>
      </c>
      <c r="H648" s="70">
        <f t="shared" si="109"/>
        <v>87</v>
      </c>
      <c r="O648" s="71">
        <f t="shared" si="110"/>
        <v>0</v>
      </c>
      <c r="P648" s="102"/>
    </row>
    <row r="649" spans="1:16">
      <c r="D649" t="s">
        <v>93</v>
      </c>
      <c r="E649">
        <v>2</v>
      </c>
      <c r="F649">
        <v>91</v>
      </c>
      <c r="G649" t="s">
        <v>43</v>
      </c>
      <c r="H649" s="70">
        <f t="shared" si="109"/>
        <v>182</v>
      </c>
      <c r="O649" s="71">
        <f t="shared" si="110"/>
        <v>0</v>
      </c>
      <c r="P649" s="102"/>
    </row>
    <row r="650" spans="1:16">
      <c r="D650" t="s">
        <v>94</v>
      </c>
      <c r="E650">
        <v>2</v>
      </c>
      <c r="F650">
        <v>94</v>
      </c>
      <c r="G650" t="s">
        <v>43</v>
      </c>
      <c r="H650" s="70">
        <f t="shared" si="109"/>
        <v>188</v>
      </c>
      <c r="O650" s="71">
        <f t="shared" si="110"/>
        <v>0</v>
      </c>
      <c r="P650" s="102"/>
    </row>
    <row r="651" spans="1:16">
      <c r="H651" s="70">
        <f t="shared" si="109"/>
        <v>0</v>
      </c>
      <c r="O651" s="71">
        <f t="shared" si="110"/>
        <v>0</v>
      </c>
      <c r="P651" s="102"/>
    </row>
    <row r="652" spans="1:16" ht="15" customHeight="1" thickBot="1">
      <c r="A652" s="62"/>
      <c r="B652" s="62"/>
      <c r="C652" s="63"/>
      <c r="D652" s="64"/>
      <c r="E652" s="65">
        <f>SUM(E640:E651)</f>
        <v>18</v>
      </c>
      <c r="F652" s="65">
        <f>SUM(F640:F651)</f>
        <v>987</v>
      </c>
      <c r="G652" s="66"/>
      <c r="H652" s="67">
        <f t="shared" ref="H652" si="115">SUM(H640:H651)</f>
        <v>1627</v>
      </c>
      <c r="I652" s="68"/>
      <c r="J652" s="63"/>
      <c r="K652" s="69"/>
      <c r="L652" s="65">
        <f>SUM(L640:L651)</f>
        <v>9</v>
      </c>
      <c r="M652" s="65">
        <f>SUM(M640:M651)</f>
        <v>364</v>
      </c>
      <c r="N652" s="66"/>
      <c r="O652" s="65">
        <f t="shared" ref="O652" si="116">SUM(O640:O651)</f>
        <v>666.40000000000009</v>
      </c>
      <c r="P652" s="103"/>
    </row>
    <row r="653" spans="1:16" ht="17" thickTop="1" thickBot="1"/>
    <row r="654" spans="1:16" ht="15.75" customHeight="1" thickTop="1">
      <c r="A654" s="56" t="s">
        <v>0</v>
      </c>
      <c r="B654" s="57" t="s">
        <v>1</v>
      </c>
      <c r="C654" s="58"/>
      <c r="D654" s="58" t="s">
        <v>110</v>
      </c>
      <c r="E654" s="59" t="s">
        <v>111</v>
      </c>
      <c r="F654" s="59" t="s">
        <v>112</v>
      </c>
      <c r="G654" s="59"/>
      <c r="H654" s="76" t="s">
        <v>258</v>
      </c>
      <c r="J654" s="60"/>
      <c r="K654" s="60" t="s">
        <v>110</v>
      </c>
      <c r="L654" s="59" t="s">
        <v>111</v>
      </c>
      <c r="M654" s="59" t="s">
        <v>112</v>
      </c>
      <c r="N654" s="59"/>
      <c r="O654" s="75" t="s">
        <v>113</v>
      </c>
      <c r="P654" s="61" t="s">
        <v>4</v>
      </c>
    </row>
    <row r="655" spans="1:16">
      <c r="A655">
        <v>45</v>
      </c>
      <c r="B655">
        <v>22139045</v>
      </c>
      <c r="D655" t="s">
        <v>88</v>
      </c>
      <c r="E655">
        <v>2</v>
      </c>
      <c r="F655">
        <v>92</v>
      </c>
      <c r="G655" t="s">
        <v>43</v>
      </c>
      <c r="H655" s="70">
        <f t="shared" si="109"/>
        <v>184</v>
      </c>
      <c r="K655" t="s">
        <v>97</v>
      </c>
      <c r="L655">
        <v>2</v>
      </c>
      <c r="M655">
        <v>91</v>
      </c>
      <c r="N655" t="s">
        <v>39</v>
      </c>
      <c r="O655" s="71">
        <f t="shared" si="110"/>
        <v>145.6</v>
      </c>
      <c r="P655" s="101">
        <f>(H667+O667)/(E667+(0.8*L667))</f>
        <v>92.327868852459034</v>
      </c>
    </row>
    <row r="656" spans="1:16">
      <c r="D656" t="s">
        <v>48</v>
      </c>
      <c r="E656">
        <v>1</v>
      </c>
      <c r="F656">
        <v>93</v>
      </c>
      <c r="G656" t="s">
        <v>37</v>
      </c>
      <c r="H656" s="70">
        <f t="shared" si="109"/>
        <v>93</v>
      </c>
      <c r="K656" t="s">
        <v>98</v>
      </c>
      <c r="L656">
        <v>2</v>
      </c>
      <c r="M656">
        <v>96</v>
      </c>
      <c r="N656" t="s">
        <v>39</v>
      </c>
      <c r="O656" s="71">
        <f t="shared" si="110"/>
        <v>153.60000000000002</v>
      </c>
      <c r="P656" s="102"/>
    </row>
    <row r="657" spans="1:16">
      <c r="D657" t="s">
        <v>90</v>
      </c>
      <c r="E657">
        <v>2</v>
      </c>
      <c r="F657">
        <v>95</v>
      </c>
      <c r="G657" t="s">
        <v>43</v>
      </c>
      <c r="H657" s="70">
        <f t="shared" si="109"/>
        <v>190</v>
      </c>
      <c r="K657" t="s">
        <v>96</v>
      </c>
      <c r="L657">
        <v>4</v>
      </c>
      <c r="M657">
        <v>98</v>
      </c>
      <c r="N657" t="s">
        <v>39</v>
      </c>
      <c r="O657" s="71">
        <f t="shared" si="110"/>
        <v>313.60000000000002</v>
      </c>
      <c r="P657" s="102"/>
    </row>
    <row r="658" spans="1:16">
      <c r="D658" t="s">
        <v>36</v>
      </c>
      <c r="E658">
        <v>1</v>
      </c>
      <c r="F658">
        <v>85</v>
      </c>
      <c r="G658" t="s">
        <v>37</v>
      </c>
      <c r="H658" s="70">
        <f t="shared" si="109"/>
        <v>85</v>
      </c>
      <c r="O658" s="71">
        <f t="shared" si="110"/>
        <v>0</v>
      </c>
      <c r="P658" s="102"/>
    </row>
    <row r="659" spans="1:16">
      <c r="D659" t="s">
        <v>40</v>
      </c>
      <c r="E659">
        <v>1</v>
      </c>
      <c r="F659">
        <v>85</v>
      </c>
      <c r="G659" t="s">
        <v>37</v>
      </c>
      <c r="H659" s="70">
        <f t="shared" si="109"/>
        <v>85</v>
      </c>
      <c r="O659" s="71">
        <f t="shared" si="110"/>
        <v>0</v>
      </c>
      <c r="P659" s="102"/>
    </row>
    <row r="660" spans="1:16">
      <c r="D660" t="s">
        <v>92</v>
      </c>
      <c r="E660">
        <v>2</v>
      </c>
      <c r="F660">
        <v>93</v>
      </c>
      <c r="G660" t="s">
        <v>43</v>
      </c>
      <c r="H660" s="70">
        <f t="shared" si="109"/>
        <v>186</v>
      </c>
      <c r="O660" s="71">
        <f t="shared" si="110"/>
        <v>0</v>
      </c>
      <c r="P660" s="102"/>
    </row>
    <row r="661" spans="1:16">
      <c r="D661" t="s">
        <v>83</v>
      </c>
      <c r="E661">
        <v>2</v>
      </c>
      <c r="F661">
        <v>94</v>
      </c>
      <c r="G661" t="s">
        <v>43</v>
      </c>
      <c r="H661" s="70">
        <f t="shared" si="109"/>
        <v>188</v>
      </c>
      <c r="O661" s="71">
        <f t="shared" si="110"/>
        <v>0</v>
      </c>
      <c r="P661" s="102"/>
    </row>
    <row r="662" spans="1:16">
      <c r="D662" t="s">
        <v>75</v>
      </c>
      <c r="E662">
        <v>1</v>
      </c>
      <c r="F662">
        <v>85</v>
      </c>
      <c r="G662" t="s">
        <v>43</v>
      </c>
      <c r="H662" s="70">
        <f t="shared" si="109"/>
        <v>85</v>
      </c>
      <c r="O662" s="71">
        <f t="shared" si="110"/>
        <v>0</v>
      </c>
      <c r="P662" s="102"/>
    </row>
    <row r="663" spans="1:16">
      <c r="D663" t="s">
        <v>93</v>
      </c>
      <c r="E663">
        <v>2</v>
      </c>
      <c r="F663">
        <v>85</v>
      </c>
      <c r="G663" t="s">
        <v>43</v>
      </c>
      <c r="H663" s="70">
        <f t="shared" si="109"/>
        <v>170</v>
      </c>
      <c r="O663" s="71">
        <f t="shared" si="110"/>
        <v>0</v>
      </c>
      <c r="P663" s="102"/>
    </row>
    <row r="664" spans="1:16">
      <c r="D664" t="s">
        <v>94</v>
      </c>
      <c r="E664">
        <v>2</v>
      </c>
      <c r="F664">
        <v>95</v>
      </c>
      <c r="G664" t="s">
        <v>43</v>
      </c>
      <c r="H664" s="70">
        <f t="shared" si="109"/>
        <v>190</v>
      </c>
      <c r="O664" s="71">
        <f t="shared" si="110"/>
        <v>0</v>
      </c>
      <c r="P664" s="102"/>
    </row>
    <row r="665" spans="1:16">
      <c r="D665" t="s">
        <v>52</v>
      </c>
      <c r="E665">
        <v>2</v>
      </c>
      <c r="F665">
        <v>92</v>
      </c>
      <c r="G665" t="s">
        <v>37</v>
      </c>
      <c r="H665" s="70">
        <f t="shared" si="109"/>
        <v>184</v>
      </c>
      <c r="O665" s="71">
        <f t="shared" si="110"/>
        <v>0</v>
      </c>
      <c r="P665" s="102"/>
    </row>
    <row r="666" spans="1:16">
      <c r="H666" s="70">
        <f t="shared" si="109"/>
        <v>0</v>
      </c>
      <c r="O666" s="71">
        <f t="shared" si="110"/>
        <v>0</v>
      </c>
      <c r="P666" s="102"/>
    </row>
    <row r="667" spans="1:16" ht="15" customHeight="1" thickBot="1">
      <c r="A667" s="62"/>
      <c r="B667" s="62"/>
      <c r="C667" s="63"/>
      <c r="D667" s="64"/>
      <c r="E667" s="65">
        <f>SUM(E655:E666)</f>
        <v>18</v>
      </c>
      <c r="F667" s="65">
        <f>SUM(F655:F666)</f>
        <v>994</v>
      </c>
      <c r="G667" s="66"/>
      <c r="H667" s="67">
        <f t="shared" ref="H667" si="117">SUM(H655:H666)</f>
        <v>1640</v>
      </c>
      <c r="I667" s="68"/>
      <c r="J667" s="63"/>
      <c r="K667" s="69"/>
      <c r="L667" s="65">
        <f>SUM(L655:L666)</f>
        <v>8</v>
      </c>
      <c r="M667" s="65">
        <f>SUM(M655:M666)</f>
        <v>285</v>
      </c>
      <c r="N667" s="66"/>
      <c r="O667" s="65">
        <f t="shared" ref="O667" si="118">SUM(O655:O666)</f>
        <v>612.80000000000007</v>
      </c>
      <c r="P667" s="103"/>
    </row>
    <row r="668" spans="1:16" ht="17" thickTop="1" thickBot="1"/>
    <row r="669" spans="1:16" ht="15.75" customHeight="1" thickTop="1">
      <c r="A669" s="56" t="s">
        <v>0</v>
      </c>
      <c r="B669" s="57" t="s">
        <v>1</v>
      </c>
      <c r="C669" s="58"/>
      <c r="D669" s="58" t="s">
        <v>110</v>
      </c>
      <c r="E669" s="59" t="s">
        <v>111</v>
      </c>
      <c r="F669" s="59" t="s">
        <v>112</v>
      </c>
      <c r="G669" s="59"/>
      <c r="H669" s="76" t="s">
        <v>258</v>
      </c>
      <c r="J669" s="60"/>
      <c r="K669" s="60" t="s">
        <v>110</v>
      </c>
      <c r="L669" s="59" t="s">
        <v>111</v>
      </c>
      <c r="M669" s="59" t="s">
        <v>112</v>
      </c>
      <c r="N669" s="59"/>
      <c r="O669" s="75" t="s">
        <v>113</v>
      </c>
      <c r="P669" s="61" t="s">
        <v>4</v>
      </c>
    </row>
    <row r="670" spans="1:16">
      <c r="A670">
        <v>46</v>
      </c>
      <c r="B670">
        <v>22139046</v>
      </c>
      <c r="D670" t="s">
        <v>88</v>
      </c>
      <c r="E670">
        <v>2</v>
      </c>
      <c r="F670">
        <v>95</v>
      </c>
      <c r="G670" t="s">
        <v>43</v>
      </c>
      <c r="H670" s="70">
        <f t="shared" si="109"/>
        <v>190</v>
      </c>
      <c r="K670" t="s">
        <v>71</v>
      </c>
      <c r="L670">
        <v>2</v>
      </c>
      <c r="M670">
        <v>94</v>
      </c>
      <c r="N670" t="s">
        <v>39</v>
      </c>
      <c r="O670" s="71">
        <f t="shared" si="110"/>
        <v>150.4</v>
      </c>
      <c r="P670" s="101">
        <f>(H682+O682)/(E682+(0.8*L682))</f>
        <v>91.587301587301596</v>
      </c>
    </row>
    <row r="671" spans="1:16">
      <c r="D671" t="s">
        <v>90</v>
      </c>
      <c r="E671">
        <v>2</v>
      </c>
      <c r="F671">
        <v>92</v>
      </c>
      <c r="G671" t="s">
        <v>43</v>
      </c>
      <c r="H671" s="70">
        <f t="shared" si="109"/>
        <v>184</v>
      </c>
      <c r="K671" t="s">
        <v>99</v>
      </c>
      <c r="L671">
        <v>2</v>
      </c>
      <c r="M671">
        <v>95</v>
      </c>
      <c r="N671" t="s">
        <v>39</v>
      </c>
      <c r="O671" s="71">
        <f t="shared" si="110"/>
        <v>152</v>
      </c>
      <c r="P671" s="102"/>
    </row>
    <row r="672" spans="1:16">
      <c r="D672" t="s">
        <v>36</v>
      </c>
      <c r="E672">
        <v>1</v>
      </c>
      <c r="F672">
        <v>85</v>
      </c>
      <c r="G672" t="s">
        <v>37</v>
      </c>
      <c r="H672" s="70">
        <f t="shared" si="109"/>
        <v>85</v>
      </c>
      <c r="K672" t="s">
        <v>54</v>
      </c>
      <c r="L672">
        <v>1</v>
      </c>
      <c r="M672">
        <v>87</v>
      </c>
      <c r="N672" t="s">
        <v>45</v>
      </c>
      <c r="O672" s="71">
        <f t="shared" si="110"/>
        <v>69.600000000000009</v>
      </c>
      <c r="P672" s="102"/>
    </row>
    <row r="673" spans="1:16">
      <c r="D673" t="s">
        <v>40</v>
      </c>
      <c r="E673">
        <v>1</v>
      </c>
      <c r="F673">
        <v>85</v>
      </c>
      <c r="G673" t="s">
        <v>37</v>
      </c>
      <c r="H673" s="70">
        <f t="shared" si="109"/>
        <v>85</v>
      </c>
      <c r="K673" t="s">
        <v>96</v>
      </c>
      <c r="L673">
        <v>4</v>
      </c>
      <c r="M673">
        <v>95</v>
      </c>
      <c r="N673" t="s">
        <v>39</v>
      </c>
      <c r="O673" s="71">
        <f t="shared" si="110"/>
        <v>304</v>
      </c>
      <c r="P673" s="102"/>
    </row>
    <row r="674" spans="1:16">
      <c r="D674" t="s">
        <v>92</v>
      </c>
      <c r="E674">
        <v>2</v>
      </c>
      <c r="F674">
        <v>92</v>
      </c>
      <c r="G674" t="s">
        <v>43</v>
      </c>
      <c r="H674" s="70">
        <f t="shared" ref="H674:H711" si="119">E674*F674</f>
        <v>184</v>
      </c>
      <c r="O674" s="71">
        <f t="shared" ref="O674:O711" si="120">L674*M674*0.8</f>
        <v>0</v>
      </c>
      <c r="P674" s="102"/>
    </row>
    <row r="675" spans="1:16">
      <c r="D675" t="s">
        <v>83</v>
      </c>
      <c r="E675">
        <v>2</v>
      </c>
      <c r="F675">
        <v>90</v>
      </c>
      <c r="G675" t="s">
        <v>43</v>
      </c>
      <c r="H675" s="70">
        <f t="shared" si="119"/>
        <v>180</v>
      </c>
      <c r="O675" s="71">
        <f t="shared" si="120"/>
        <v>0</v>
      </c>
      <c r="P675" s="102"/>
    </row>
    <row r="676" spans="1:16">
      <c r="D676" t="s">
        <v>75</v>
      </c>
      <c r="E676">
        <v>1</v>
      </c>
      <c r="F676">
        <v>90</v>
      </c>
      <c r="G676" t="s">
        <v>43</v>
      </c>
      <c r="H676" s="70">
        <f t="shared" si="119"/>
        <v>90</v>
      </c>
      <c r="O676" s="71">
        <f t="shared" si="120"/>
        <v>0</v>
      </c>
      <c r="P676" s="102"/>
    </row>
    <row r="677" spans="1:16">
      <c r="D677" t="s">
        <v>48</v>
      </c>
      <c r="E677">
        <v>1</v>
      </c>
      <c r="F677">
        <v>90</v>
      </c>
      <c r="G677" t="s">
        <v>37</v>
      </c>
      <c r="H677" s="70">
        <f t="shared" si="119"/>
        <v>90</v>
      </c>
      <c r="O677" s="71">
        <f t="shared" si="120"/>
        <v>0</v>
      </c>
      <c r="P677" s="102"/>
    </row>
    <row r="678" spans="1:16">
      <c r="D678" t="s">
        <v>93</v>
      </c>
      <c r="E678">
        <v>2</v>
      </c>
      <c r="F678">
        <v>88</v>
      </c>
      <c r="G678" t="s">
        <v>43</v>
      </c>
      <c r="H678" s="70">
        <f t="shared" si="119"/>
        <v>176</v>
      </c>
      <c r="O678" s="71">
        <f t="shared" si="120"/>
        <v>0</v>
      </c>
      <c r="P678" s="102"/>
    </row>
    <row r="679" spans="1:16">
      <c r="D679" t="s">
        <v>94</v>
      </c>
      <c r="E679">
        <v>2</v>
      </c>
      <c r="F679">
        <v>90</v>
      </c>
      <c r="G679" t="s">
        <v>43</v>
      </c>
      <c r="H679" s="70">
        <f t="shared" si="119"/>
        <v>180</v>
      </c>
      <c r="O679" s="71">
        <f t="shared" si="120"/>
        <v>0</v>
      </c>
      <c r="P679" s="102"/>
    </row>
    <row r="680" spans="1:16">
      <c r="D680" t="s">
        <v>52</v>
      </c>
      <c r="E680">
        <v>2</v>
      </c>
      <c r="F680">
        <v>94</v>
      </c>
      <c r="G680" t="s">
        <v>37</v>
      </c>
      <c r="H680" s="70">
        <f t="shared" si="119"/>
        <v>188</v>
      </c>
      <c r="O680" s="71">
        <f t="shared" si="120"/>
        <v>0</v>
      </c>
      <c r="P680" s="102"/>
    </row>
    <row r="681" spans="1:16">
      <c r="H681" s="70">
        <f t="shared" si="119"/>
        <v>0</v>
      </c>
      <c r="O681" s="71">
        <f t="shared" si="120"/>
        <v>0</v>
      </c>
      <c r="P681" s="102"/>
    </row>
    <row r="682" spans="1:16" ht="15" customHeight="1" thickBot="1">
      <c r="A682" s="62"/>
      <c r="B682" s="62"/>
      <c r="C682" s="63"/>
      <c r="D682" s="64"/>
      <c r="E682" s="65">
        <f>SUM(E670:E681)</f>
        <v>18</v>
      </c>
      <c r="F682" s="65">
        <f>SUM(F670:F681)</f>
        <v>991</v>
      </c>
      <c r="G682" s="66"/>
      <c r="H682" s="67">
        <f t="shared" ref="H682" si="121">SUM(H670:H681)</f>
        <v>1632</v>
      </c>
      <c r="I682" s="68"/>
      <c r="J682" s="63"/>
      <c r="K682" s="69"/>
      <c r="L682" s="65">
        <f>SUM(L670:L681)</f>
        <v>9</v>
      </c>
      <c r="M682" s="65">
        <f>SUM(M670:M681)</f>
        <v>371</v>
      </c>
      <c r="N682" s="66"/>
      <c r="O682" s="65">
        <f t="shared" ref="O682" si="122">SUM(O670:O681)</f>
        <v>676</v>
      </c>
      <c r="P682" s="103"/>
    </row>
    <row r="683" spans="1:16" ht="17" thickTop="1" thickBot="1"/>
    <row r="684" spans="1:16" ht="15.75" customHeight="1" thickTop="1">
      <c r="A684" s="56" t="s">
        <v>0</v>
      </c>
      <c r="B684" s="57" t="s">
        <v>1</v>
      </c>
      <c r="C684" s="58"/>
      <c r="D684" s="58" t="s">
        <v>110</v>
      </c>
      <c r="E684" s="59" t="s">
        <v>111</v>
      </c>
      <c r="F684" s="59" t="s">
        <v>112</v>
      </c>
      <c r="G684" s="59"/>
      <c r="H684" s="76" t="s">
        <v>258</v>
      </c>
      <c r="J684" s="60"/>
      <c r="K684" s="60" t="s">
        <v>110</v>
      </c>
      <c r="L684" s="59" t="s">
        <v>111</v>
      </c>
      <c r="M684" s="59" t="s">
        <v>112</v>
      </c>
      <c r="N684" s="59"/>
      <c r="O684" s="75" t="s">
        <v>113</v>
      </c>
      <c r="P684" s="61" t="s">
        <v>4</v>
      </c>
    </row>
    <row r="685" spans="1:16">
      <c r="A685">
        <v>47</v>
      </c>
      <c r="B685">
        <v>22139047</v>
      </c>
      <c r="D685" t="s">
        <v>88</v>
      </c>
      <c r="E685">
        <v>2</v>
      </c>
      <c r="F685">
        <v>90</v>
      </c>
      <c r="G685" t="s">
        <v>43</v>
      </c>
      <c r="H685" s="70">
        <f t="shared" si="119"/>
        <v>180</v>
      </c>
      <c r="K685" t="s">
        <v>78</v>
      </c>
      <c r="L685">
        <v>2</v>
      </c>
      <c r="M685">
        <v>90</v>
      </c>
      <c r="N685" t="s">
        <v>39</v>
      </c>
      <c r="O685" s="71">
        <f t="shared" si="120"/>
        <v>144</v>
      </c>
      <c r="P685" s="101">
        <f>(H697+O697)/(E697+(0.8*L697))</f>
        <v>89.432835820895534</v>
      </c>
    </row>
    <row r="686" spans="1:16">
      <c r="D686" t="s">
        <v>90</v>
      </c>
      <c r="E686">
        <v>2</v>
      </c>
      <c r="F686">
        <v>94</v>
      </c>
      <c r="G686" t="s">
        <v>43</v>
      </c>
      <c r="H686" s="70">
        <f t="shared" si="119"/>
        <v>188</v>
      </c>
      <c r="K686" t="s">
        <v>69</v>
      </c>
      <c r="L686">
        <v>2</v>
      </c>
      <c r="M686">
        <v>89</v>
      </c>
      <c r="N686" t="s">
        <v>39</v>
      </c>
      <c r="O686" s="71">
        <f t="shared" si="120"/>
        <v>142.4</v>
      </c>
      <c r="P686" s="102"/>
    </row>
    <row r="687" spans="1:16">
      <c r="D687" t="s">
        <v>36</v>
      </c>
      <c r="E687">
        <v>1</v>
      </c>
      <c r="F687">
        <v>85</v>
      </c>
      <c r="G687" t="s">
        <v>37</v>
      </c>
      <c r="H687" s="70">
        <f t="shared" si="119"/>
        <v>85</v>
      </c>
      <c r="K687" t="s">
        <v>71</v>
      </c>
      <c r="L687">
        <v>2</v>
      </c>
      <c r="M687">
        <v>93</v>
      </c>
      <c r="N687" t="s">
        <v>39</v>
      </c>
      <c r="O687" s="71">
        <f t="shared" si="120"/>
        <v>148.80000000000001</v>
      </c>
      <c r="P687" s="102"/>
    </row>
    <row r="688" spans="1:16">
      <c r="D688" t="s">
        <v>40</v>
      </c>
      <c r="E688">
        <v>1</v>
      </c>
      <c r="F688">
        <v>85</v>
      </c>
      <c r="G688" t="s">
        <v>37</v>
      </c>
      <c r="H688" s="70">
        <f t="shared" si="119"/>
        <v>85</v>
      </c>
      <c r="K688" t="s">
        <v>80</v>
      </c>
      <c r="L688">
        <v>1</v>
      </c>
      <c r="M688">
        <v>97</v>
      </c>
      <c r="N688" t="s">
        <v>60</v>
      </c>
      <c r="O688" s="71">
        <f t="shared" si="120"/>
        <v>77.600000000000009</v>
      </c>
      <c r="P688" s="102"/>
    </row>
    <row r="689" spans="1:16">
      <c r="D689" t="s">
        <v>92</v>
      </c>
      <c r="E689">
        <v>2</v>
      </c>
      <c r="F689">
        <v>89</v>
      </c>
      <c r="G689" t="s">
        <v>43</v>
      </c>
      <c r="H689" s="70">
        <f t="shared" si="119"/>
        <v>178</v>
      </c>
      <c r="K689" t="s">
        <v>96</v>
      </c>
      <c r="L689">
        <v>4</v>
      </c>
      <c r="M689">
        <v>95</v>
      </c>
      <c r="N689" t="s">
        <v>39</v>
      </c>
      <c r="O689" s="71">
        <f t="shared" si="120"/>
        <v>304</v>
      </c>
      <c r="P689" s="102"/>
    </row>
    <row r="690" spans="1:16">
      <c r="D690" t="s">
        <v>83</v>
      </c>
      <c r="E690">
        <v>2</v>
      </c>
      <c r="F690">
        <v>84</v>
      </c>
      <c r="G690" t="s">
        <v>43</v>
      </c>
      <c r="H690" s="70">
        <f t="shared" si="119"/>
        <v>168</v>
      </c>
      <c r="O690" s="71">
        <f t="shared" si="120"/>
        <v>0</v>
      </c>
      <c r="P690" s="102"/>
    </row>
    <row r="691" spans="1:16">
      <c r="D691" t="s">
        <v>52</v>
      </c>
      <c r="E691">
        <v>2</v>
      </c>
      <c r="F691">
        <v>93</v>
      </c>
      <c r="G691" t="s">
        <v>37</v>
      </c>
      <c r="H691" s="70">
        <f t="shared" si="119"/>
        <v>186</v>
      </c>
      <c r="O691" s="71">
        <f t="shared" si="120"/>
        <v>0</v>
      </c>
      <c r="P691" s="102"/>
    </row>
    <row r="692" spans="1:16">
      <c r="D692" t="s">
        <v>75</v>
      </c>
      <c r="E692">
        <v>1</v>
      </c>
      <c r="F692">
        <v>88</v>
      </c>
      <c r="G692" t="s">
        <v>43</v>
      </c>
      <c r="H692" s="70">
        <f t="shared" si="119"/>
        <v>88</v>
      </c>
      <c r="O692" s="71">
        <f t="shared" si="120"/>
        <v>0</v>
      </c>
      <c r="P692" s="102"/>
    </row>
    <row r="693" spans="1:16">
      <c r="D693" t="s">
        <v>48</v>
      </c>
      <c r="E693">
        <v>1</v>
      </c>
      <c r="F693">
        <v>96</v>
      </c>
      <c r="G693" t="s">
        <v>37</v>
      </c>
      <c r="H693" s="70">
        <f t="shared" si="119"/>
        <v>96</v>
      </c>
      <c r="O693" s="71">
        <f t="shared" si="120"/>
        <v>0</v>
      </c>
      <c r="P693" s="102"/>
    </row>
    <row r="694" spans="1:16">
      <c r="D694" t="s">
        <v>93</v>
      </c>
      <c r="E694">
        <v>2</v>
      </c>
      <c r="F694">
        <v>78</v>
      </c>
      <c r="G694" t="s">
        <v>43</v>
      </c>
      <c r="H694" s="70">
        <f t="shared" si="119"/>
        <v>156</v>
      </c>
      <c r="O694" s="71">
        <f t="shared" si="120"/>
        <v>0</v>
      </c>
      <c r="P694" s="102"/>
    </row>
    <row r="695" spans="1:16">
      <c r="D695" t="s">
        <v>94</v>
      </c>
      <c r="E695">
        <v>2</v>
      </c>
      <c r="F695">
        <v>85</v>
      </c>
      <c r="G695" t="s">
        <v>43</v>
      </c>
      <c r="H695" s="70">
        <f t="shared" si="119"/>
        <v>170</v>
      </c>
      <c r="O695" s="71">
        <f t="shared" si="120"/>
        <v>0</v>
      </c>
      <c r="P695" s="102"/>
    </row>
    <row r="696" spans="1:16">
      <c r="H696" s="70">
        <f t="shared" si="119"/>
        <v>0</v>
      </c>
      <c r="O696" s="71">
        <f t="shared" si="120"/>
        <v>0</v>
      </c>
      <c r="P696" s="102"/>
    </row>
    <row r="697" spans="1:16" ht="15" customHeight="1" thickBot="1">
      <c r="A697" s="62"/>
      <c r="B697" s="62"/>
      <c r="C697" s="63"/>
      <c r="D697" s="64"/>
      <c r="E697" s="65">
        <f>SUM(E685:E696)</f>
        <v>18</v>
      </c>
      <c r="F697" s="65">
        <f>SUM(F685:F696)</f>
        <v>967</v>
      </c>
      <c r="G697" s="66"/>
      <c r="H697" s="67">
        <f t="shared" ref="H697" si="123">SUM(H685:H696)</f>
        <v>1580</v>
      </c>
      <c r="I697" s="68"/>
      <c r="J697" s="63"/>
      <c r="K697" s="69"/>
      <c r="L697" s="65">
        <f>SUM(L685:L696)</f>
        <v>11</v>
      </c>
      <c r="M697" s="65">
        <f>SUM(M685:M696)</f>
        <v>464</v>
      </c>
      <c r="N697" s="66"/>
      <c r="O697" s="65">
        <f t="shared" ref="O697" si="124">SUM(O685:O696)</f>
        <v>816.8</v>
      </c>
      <c r="P697" s="103"/>
    </row>
    <row r="698" spans="1:16" ht="17" thickTop="1" thickBot="1"/>
    <row r="699" spans="1:16" ht="15.75" customHeight="1" thickTop="1">
      <c r="A699" s="56" t="s">
        <v>0</v>
      </c>
      <c r="B699" s="57" t="s">
        <v>1</v>
      </c>
      <c r="C699" s="58"/>
      <c r="D699" s="58" t="s">
        <v>110</v>
      </c>
      <c r="E699" s="59" t="s">
        <v>111</v>
      </c>
      <c r="F699" s="59" t="s">
        <v>112</v>
      </c>
      <c r="G699" s="59"/>
      <c r="H699" s="76" t="s">
        <v>258</v>
      </c>
      <c r="J699" s="60"/>
      <c r="K699" s="60" t="s">
        <v>110</v>
      </c>
      <c r="L699" s="59" t="s">
        <v>111</v>
      </c>
      <c r="M699" s="59" t="s">
        <v>112</v>
      </c>
      <c r="N699" s="59"/>
      <c r="O699" s="75" t="s">
        <v>113</v>
      </c>
      <c r="P699" s="61" t="s">
        <v>4</v>
      </c>
    </row>
    <row r="700" spans="1:16">
      <c r="A700">
        <v>48</v>
      </c>
      <c r="B700">
        <v>22139048</v>
      </c>
      <c r="D700" t="s">
        <v>88</v>
      </c>
      <c r="E700">
        <v>2</v>
      </c>
      <c r="F700">
        <v>96</v>
      </c>
      <c r="G700" t="s">
        <v>43</v>
      </c>
      <c r="H700" s="70">
        <f t="shared" si="119"/>
        <v>192</v>
      </c>
      <c r="K700" t="s">
        <v>97</v>
      </c>
      <c r="L700">
        <v>2</v>
      </c>
      <c r="M700">
        <v>90</v>
      </c>
      <c r="N700" t="s">
        <v>39</v>
      </c>
      <c r="O700" s="71">
        <f t="shared" si="120"/>
        <v>144</v>
      </c>
      <c r="P700" s="101">
        <f>(H712+O712)/(E712+(0.8*L712))</f>
        <v>89.203389830508456</v>
      </c>
    </row>
    <row r="701" spans="1:16">
      <c r="D701" t="s">
        <v>90</v>
      </c>
      <c r="E701">
        <v>2</v>
      </c>
      <c r="F701">
        <v>88</v>
      </c>
      <c r="G701" t="s">
        <v>43</v>
      </c>
      <c r="H701" s="70">
        <f t="shared" si="119"/>
        <v>176</v>
      </c>
      <c r="K701" t="s">
        <v>99</v>
      </c>
      <c r="L701">
        <v>2</v>
      </c>
      <c r="M701">
        <v>94</v>
      </c>
      <c r="N701" t="s">
        <v>39</v>
      </c>
      <c r="O701" s="71">
        <f t="shared" si="120"/>
        <v>150.4</v>
      </c>
      <c r="P701" s="102"/>
    </row>
    <row r="702" spans="1:16">
      <c r="D702" t="s">
        <v>36</v>
      </c>
      <c r="E702">
        <v>1</v>
      </c>
      <c r="F702">
        <v>85</v>
      </c>
      <c r="G702" t="s">
        <v>37</v>
      </c>
      <c r="H702" s="70">
        <f t="shared" si="119"/>
        <v>85</v>
      </c>
      <c r="K702" t="s">
        <v>104</v>
      </c>
      <c r="L702">
        <v>1</v>
      </c>
      <c r="M702">
        <v>95</v>
      </c>
      <c r="N702" t="s">
        <v>45</v>
      </c>
      <c r="O702" s="71">
        <f t="shared" si="120"/>
        <v>76</v>
      </c>
      <c r="P702" s="102"/>
    </row>
    <row r="703" spans="1:16">
      <c r="D703" t="s">
        <v>40</v>
      </c>
      <c r="E703">
        <v>1</v>
      </c>
      <c r="F703">
        <v>85</v>
      </c>
      <c r="G703" t="s">
        <v>37</v>
      </c>
      <c r="H703" s="70">
        <f t="shared" si="119"/>
        <v>85</v>
      </c>
      <c r="K703" t="s">
        <v>96</v>
      </c>
      <c r="L703">
        <v>4</v>
      </c>
      <c r="M703">
        <v>95</v>
      </c>
      <c r="N703" t="s">
        <v>39</v>
      </c>
      <c r="O703" s="71">
        <f t="shared" si="120"/>
        <v>304</v>
      </c>
      <c r="P703" s="102"/>
    </row>
    <row r="704" spans="1:16">
      <c r="D704" t="s">
        <v>92</v>
      </c>
      <c r="E704">
        <v>2</v>
      </c>
      <c r="F704">
        <v>80</v>
      </c>
      <c r="G704" t="s">
        <v>43</v>
      </c>
      <c r="H704" s="70">
        <f t="shared" si="119"/>
        <v>160</v>
      </c>
      <c r="K704" t="s">
        <v>72</v>
      </c>
      <c r="L704">
        <v>3</v>
      </c>
      <c r="M704">
        <v>92</v>
      </c>
      <c r="N704" t="s">
        <v>60</v>
      </c>
      <c r="O704" s="71">
        <f t="shared" si="120"/>
        <v>220.8</v>
      </c>
      <c r="P704" s="102"/>
    </row>
    <row r="705" spans="1:16">
      <c r="D705" t="s">
        <v>83</v>
      </c>
      <c r="E705">
        <v>2</v>
      </c>
      <c r="F705">
        <v>87</v>
      </c>
      <c r="G705" t="s">
        <v>43</v>
      </c>
      <c r="H705" s="70">
        <f t="shared" si="119"/>
        <v>174</v>
      </c>
      <c r="O705" s="71">
        <f t="shared" si="120"/>
        <v>0</v>
      </c>
      <c r="P705" s="102"/>
    </row>
    <row r="706" spans="1:16">
      <c r="D706" t="s">
        <v>93</v>
      </c>
      <c r="E706">
        <v>2</v>
      </c>
      <c r="F706">
        <v>83</v>
      </c>
      <c r="G706" t="s">
        <v>43</v>
      </c>
      <c r="H706" s="70">
        <f t="shared" si="119"/>
        <v>166</v>
      </c>
      <c r="O706" s="71">
        <f t="shared" si="120"/>
        <v>0</v>
      </c>
      <c r="P706" s="102"/>
    </row>
    <row r="707" spans="1:16">
      <c r="D707" t="s">
        <v>94</v>
      </c>
      <c r="E707">
        <v>2</v>
      </c>
      <c r="F707">
        <v>86</v>
      </c>
      <c r="G707" t="s">
        <v>43</v>
      </c>
      <c r="H707" s="70">
        <f t="shared" si="119"/>
        <v>172</v>
      </c>
      <c r="O707" s="71">
        <f t="shared" si="120"/>
        <v>0</v>
      </c>
      <c r="P707" s="102"/>
    </row>
    <row r="708" spans="1:16">
      <c r="H708" s="70">
        <f t="shared" si="119"/>
        <v>0</v>
      </c>
      <c r="O708" s="71">
        <f t="shared" si="120"/>
        <v>0</v>
      </c>
      <c r="P708" s="102"/>
    </row>
    <row r="709" spans="1:16">
      <c r="H709" s="70">
        <f t="shared" si="119"/>
        <v>0</v>
      </c>
      <c r="O709" s="71">
        <f t="shared" si="120"/>
        <v>0</v>
      </c>
      <c r="P709" s="102"/>
    </row>
    <row r="710" spans="1:16">
      <c r="H710" s="70">
        <f t="shared" si="119"/>
        <v>0</v>
      </c>
      <c r="O710" s="71">
        <f t="shared" si="120"/>
        <v>0</v>
      </c>
      <c r="P710" s="102"/>
    </row>
    <row r="711" spans="1:16">
      <c r="H711" s="70">
        <f t="shared" si="119"/>
        <v>0</v>
      </c>
      <c r="O711" s="71">
        <f t="shared" si="120"/>
        <v>0</v>
      </c>
      <c r="P711" s="102"/>
    </row>
    <row r="712" spans="1:16" ht="15" customHeight="1" thickBot="1">
      <c r="A712" s="62"/>
      <c r="B712" s="62"/>
      <c r="C712" s="63"/>
      <c r="D712" s="64"/>
      <c r="E712" s="65">
        <f>SUM(E700:E711)</f>
        <v>14</v>
      </c>
      <c r="F712" s="65">
        <f>SUM(F700:F711)</f>
        <v>690</v>
      </c>
      <c r="G712" s="66"/>
      <c r="H712" s="67">
        <f t="shared" ref="H712" si="125">SUM(H700:H711)</f>
        <v>1210</v>
      </c>
      <c r="I712" s="68"/>
      <c r="J712" s="63"/>
      <c r="K712" s="69"/>
      <c r="L712" s="65">
        <f>SUM(L700:L711)</f>
        <v>12</v>
      </c>
      <c r="M712" s="65">
        <f>SUM(M700:M711)</f>
        <v>466</v>
      </c>
      <c r="N712" s="66"/>
      <c r="O712" s="65">
        <f t="shared" ref="O712" si="126">SUM(O700:O711)</f>
        <v>895.2</v>
      </c>
      <c r="P712" s="103"/>
    </row>
    <row r="713" spans="1:16" ht="16" thickTop="1"/>
  </sheetData>
  <mergeCells count="48">
    <mergeCell ref="P700:P712"/>
    <mergeCell ref="P535:P547"/>
    <mergeCell ref="P550:P562"/>
    <mergeCell ref="P565:P577"/>
    <mergeCell ref="P580:P592"/>
    <mergeCell ref="P595:P607"/>
    <mergeCell ref="P610:P622"/>
    <mergeCell ref="P625:P637"/>
    <mergeCell ref="P640:P652"/>
    <mergeCell ref="P655:P667"/>
    <mergeCell ref="P670:P682"/>
    <mergeCell ref="P685:P697"/>
    <mergeCell ref="P520:P532"/>
    <mergeCell ref="P355:P367"/>
    <mergeCell ref="P370:P382"/>
    <mergeCell ref="P385:P397"/>
    <mergeCell ref="P400:P412"/>
    <mergeCell ref="P415:P427"/>
    <mergeCell ref="P430:P442"/>
    <mergeCell ref="P445:P457"/>
    <mergeCell ref="P460:P472"/>
    <mergeCell ref="P475:P487"/>
    <mergeCell ref="P490:P502"/>
    <mergeCell ref="P505:P517"/>
    <mergeCell ref="P340:P352"/>
    <mergeCell ref="P175:P187"/>
    <mergeCell ref="P190:P202"/>
    <mergeCell ref="P205:P217"/>
    <mergeCell ref="P220:P232"/>
    <mergeCell ref="P235:P247"/>
    <mergeCell ref="P250:P262"/>
    <mergeCell ref="P265:P277"/>
    <mergeCell ref="P280:P292"/>
    <mergeCell ref="P295:P307"/>
    <mergeCell ref="P310:P322"/>
    <mergeCell ref="P325:P337"/>
    <mergeCell ref="P160:P172"/>
    <mergeCell ref="A3:N3"/>
    <mergeCell ref="P10:P22"/>
    <mergeCell ref="P25:P37"/>
    <mergeCell ref="P40:P52"/>
    <mergeCell ref="P55:P67"/>
    <mergeCell ref="P70:P82"/>
    <mergeCell ref="P85:P97"/>
    <mergeCell ref="P100:P112"/>
    <mergeCell ref="P115:P127"/>
    <mergeCell ref="P130:P142"/>
    <mergeCell ref="P145:P157"/>
  </mergeCells>
  <phoneticPr fontId="2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0"/>
  <sheetViews>
    <sheetView topLeftCell="A31" zoomScale="140" zoomScaleNormal="114" workbookViewId="0">
      <selection activeCell="F17" sqref="F17"/>
    </sheetView>
  </sheetViews>
  <sheetFormatPr baseColWidth="10" defaultRowHeight="14"/>
  <cols>
    <col min="1" max="2" width="10" style="3" bestFit="1" customWidth="1"/>
    <col min="3" max="3" width="7.5" style="3" bestFit="1" customWidth="1"/>
    <col min="4" max="4" width="10" style="85" bestFit="1" customWidth="1"/>
    <col min="5" max="5" width="7.5" style="3" bestFit="1" customWidth="1"/>
    <col min="6" max="6" width="7.1640625" style="85" bestFit="1" customWidth="1"/>
    <col min="7" max="7" width="6.6640625" style="3" bestFit="1" customWidth="1"/>
    <col min="8" max="16384" width="10.83203125" style="3"/>
  </cols>
  <sheetData>
    <row r="1" spans="1:7" s="72" customFormat="1">
      <c r="A1" s="74" t="s">
        <v>1</v>
      </c>
      <c r="B1" s="74" t="s">
        <v>35</v>
      </c>
      <c r="C1" s="74" t="s">
        <v>114</v>
      </c>
      <c r="D1" s="84" t="s">
        <v>105</v>
      </c>
      <c r="E1" s="119" t="s">
        <v>290</v>
      </c>
      <c r="F1" s="120" t="s">
        <v>291</v>
      </c>
      <c r="G1" s="119" t="s">
        <v>292</v>
      </c>
    </row>
    <row r="2" spans="1:7">
      <c r="A2" s="92">
        <v>22139045</v>
      </c>
      <c r="B2" s="93">
        <v>20.5</v>
      </c>
      <c r="C2" s="93">
        <f t="shared" ref="C2:C48" si="0">60+(B2-MIN($B$2:$B$48))/(MAX($B$2:$B$48)-MIN($B$2:$B$48))*40</f>
        <v>97.27272727272728</v>
      </c>
      <c r="D2" s="94">
        <v>92.327868852459034</v>
      </c>
      <c r="E2" s="93">
        <f t="shared" ref="E2:E48" si="1">60+(D2-MIN($D$2:$D$48))/(MAX($D$2:$D$48)-MIN($D$2:$D$48))*40</f>
        <v>99.688560293128717</v>
      </c>
      <c r="F2" s="94">
        <f>C2*0.7+E2*0.3</f>
        <v>97.997477178847703</v>
      </c>
      <c r="G2" s="92">
        <f t="shared" ref="G2:G48" si="2">_xlfn.RANK.EQ(F2,$F$2:$F$48,0)</f>
        <v>1</v>
      </c>
    </row>
    <row r="3" spans="1:7">
      <c r="A3" s="92">
        <v>22139002</v>
      </c>
      <c r="B3" s="93">
        <v>22</v>
      </c>
      <c r="C3" s="93">
        <f t="shared" si="0"/>
        <v>100</v>
      </c>
      <c r="D3" s="94">
        <v>87.920353982300881</v>
      </c>
      <c r="E3" s="93">
        <f t="shared" si="1"/>
        <v>77.490289426170392</v>
      </c>
      <c r="F3" s="94">
        <f>C3*0.7+E3*0.3</f>
        <v>93.24708682785112</v>
      </c>
      <c r="G3" s="92">
        <f t="shared" si="2"/>
        <v>2</v>
      </c>
    </row>
    <row r="4" spans="1:7">
      <c r="A4" s="92">
        <v>22139041</v>
      </c>
      <c r="B4" s="93">
        <v>8.25</v>
      </c>
      <c r="C4" s="93">
        <f t="shared" si="0"/>
        <v>75</v>
      </c>
      <c r="D4" s="94">
        <v>92.389705882352928</v>
      </c>
      <c r="E4" s="93">
        <f t="shared" si="1"/>
        <v>100</v>
      </c>
      <c r="F4" s="94">
        <f>C4*0.7+E4*0.3</f>
        <v>82.5</v>
      </c>
      <c r="G4" s="92">
        <f t="shared" si="2"/>
        <v>3</v>
      </c>
    </row>
    <row r="5" spans="1:7">
      <c r="A5" s="92">
        <v>22139019</v>
      </c>
      <c r="B5" s="93">
        <v>5</v>
      </c>
      <c r="C5" s="93">
        <f t="shared" si="0"/>
        <v>69.090909090909093</v>
      </c>
      <c r="D5" s="94">
        <v>90.153153153153156</v>
      </c>
      <c r="E5" s="93">
        <f t="shared" si="1"/>
        <v>88.735692390476288</v>
      </c>
      <c r="F5" s="94">
        <f>C5*0.7+E5*0.3</f>
        <v>74.984344080779238</v>
      </c>
      <c r="G5" s="92">
        <f t="shared" si="2"/>
        <v>4</v>
      </c>
    </row>
    <row r="6" spans="1:7">
      <c r="A6" s="92">
        <v>22139025</v>
      </c>
      <c r="B6" s="93">
        <v>5</v>
      </c>
      <c r="C6" s="93">
        <f t="shared" si="0"/>
        <v>69.090909090909093</v>
      </c>
      <c r="D6" s="94">
        <v>89.590476190476195</v>
      </c>
      <c r="E6" s="93">
        <f t="shared" si="1"/>
        <v>85.901792563462791</v>
      </c>
      <c r="F6" s="94">
        <f>C6*0.7+E6*0.3</f>
        <v>74.134174132675199</v>
      </c>
      <c r="G6" s="92">
        <f t="shared" si="2"/>
        <v>5</v>
      </c>
    </row>
    <row r="7" spans="1:7">
      <c r="A7" s="92">
        <v>22139037</v>
      </c>
      <c r="B7" s="93">
        <v>5</v>
      </c>
      <c r="C7" s="93">
        <f t="shared" si="0"/>
        <v>69.090909090909093</v>
      </c>
      <c r="D7" s="94">
        <v>89</v>
      </c>
      <c r="E7" s="93">
        <f t="shared" si="1"/>
        <v>82.927883046917046</v>
      </c>
      <c r="F7" s="94">
        <f>C7*0.7+E7*0.3</f>
        <v>73.242001277711466</v>
      </c>
      <c r="G7" s="92">
        <f t="shared" si="2"/>
        <v>6</v>
      </c>
    </row>
    <row r="8" spans="1:7">
      <c r="A8" s="92">
        <v>22139042</v>
      </c>
      <c r="B8" s="93">
        <v>2</v>
      </c>
      <c r="C8" s="93">
        <f t="shared" si="0"/>
        <v>63.63636363636364</v>
      </c>
      <c r="D8" s="94">
        <v>89.942622950819697</v>
      </c>
      <c r="E8" s="93">
        <f t="shared" si="1"/>
        <v>87.675365518134726</v>
      </c>
      <c r="F8" s="94">
        <f>C8*0.7+E8*0.3</f>
        <v>70.848064200894967</v>
      </c>
      <c r="G8" s="92">
        <f t="shared" si="2"/>
        <v>7</v>
      </c>
    </row>
    <row r="9" spans="1:7">
      <c r="A9" s="92">
        <v>22139046</v>
      </c>
      <c r="B9" s="93">
        <v>0</v>
      </c>
      <c r="C9" s="93">
        <f t="shared" si="0"/>
        <v>60</v>
      </c>
      <c r="D9" s="94">
        <v>91.587301587301596</v>
      </c>
      <c r="E9" s="93">
        <f t="shared" si="1"/>
        <v>95.958723132856704</v>
      </c>
      <c r="F9" s="94">
        <f>C9*0.7+E9*0.3</f>
        <v>70.787616939857003</v>
      </c>
      <c r="G9" s="92">
        <f t="shared" si="2"/>
        <v>8</v>
      </c>
    </row>
    <row r="10" spans="1:7">
      <c r="A10" s="92">
        <v>22139022</v>
      </c>
      <c r="B10" s="93">
        <v>0</v>
      </c>
      <c r="C10" s="93">
        <f t="shared" si="0"/>
        <v>60</v>
      </c>
      <c r="D10" s="94">
        <v>91.486486486486484</v>
      </c>
      <c r="E10" s="93">
        <f t="shared" si="1"/>
        <v>95.450971943966607</v>
      </c>
      <c r="F10" s="94">
        <f>C10*0.7+E10*0.3</f>
        <v>70.635291583189982</v>
      </c>
      <c r="G10" s="92">
        <f t="shared" si="2"/>
        <v>9</v>
      </c>
    </row>
    <row r="11" spans="1:7">
      <c r="A11" s="92">
        <v>22139036</v>
      </c>
      <c r="B11" s="93">
        <v>0.5</v>
      </c>
      <c r="C11" s="93">
        <f t="shared" si="0"/>
        <v>60.909090909090907</v>
      </c>
      <c r="D11" s="94">
        <v>90.78358208955224</v>
      </c>
      <c r="E11" s="93">
        <f t="shared" si="1"/>
        <v>91.910822300373368</v>
      </c>
      <c r="F11" s="94">
        <f>C11*0.7+E11*0.3</f>
        <v>70.209610326475641</v>
      </c>
      <c r="G11" s="92">
        <f t="shared" si="2"/>
        <v>10</v>
      </c>
    </row>
    <row r="12" spans="1:7">
      <c r="A12" s="92">
        <v>22139005</v>
      </c>
      <c r="B12" s="93">
        <v>0</v>
      </c>
      <c r="C12" s="93">
        <f t="shared" si="0"/>
        <v>60</v>
      </c>
      <c r="D12" s="94">
        <v>91.182608695652164</v>
      </c>
      <c r="E12" s="93">
        <f t="shared" si="1"/>
        <v>93.920503707304462</v>
      </c>
      <c r="F12" s="94">
        <f>C12*0.7+E12*0.3</f>
        <v>70.176151112191334</v>
      </c>
      <c r="G12" s="92">
        <f t="shared" si="2"/>
        <v>11</v>
      </c>
    </row>
    <row r="13" spans="1:7">
      <c r="A13" s="92">
        <v>22139044</v>
      </c>
      <c r="B13" s="93">
        <v>0</v>
      </c>
      <c r="C13" s="93">
        <f t="shared" si="0"/>
        <v>60</v>
      </c>
      <c r="D13" s="94">
        <v>91.00793650793652</v>
      </c>
      <c r="E13" s="93">
        <f t="shared" si="1"/>
        <v>93.040774279256752</v>
      </c>
      <c r="F13" s="94">
        <f>C13*0.7+E13*0.3</f>
        <v>69.91223228377703</v>
      </c>
      <c r="G13" s="92">
        <f t="shared" si="2"/>
        <v>12</v>
      </c>
    </row>
    <row r="14" spans="1:7">
      <c r="A14" s="92">
        <v>22139028</v>
      </c>
      <c r="B14" s="93">
        <v>0</v>
      </c>
      <c r="C14" s="93">
        <f t="shared" si="0"/>
        <v>60</v>
      </c>
      <c r="D14" s="94">
        <v>90.975609756097555</v>
      </c>
      <c r="E14" s="93">
        <f t="shared" si="1"/>
        <v>92.877961897515519</v>
      </c>
      <c r="F14" s="94">
        <f>C14*0.7+E14*0.3</f>
        <v>69.863388569254653</v>
      </c>
      <c r="G14" s="92">
        <f t="shared" si="2"/>
        <v>13</v>
      </c>
    </row>
    <row r="15" spans="1:7">
      <c r="A15" s="92">
        <v>22139004</v>
      </c>
      <c r="B15" s="93">
        <v>0</v>
      </c>
      <c r="C15" s="93">
        <f t="shared" si="0"/>
        <v>60</v>
      </c>
      <c r="D15" s="94">
        <v>90.845528455284551</v>
      </c>
      <c r="E15" s="93">
        <f t="shared" si="1"/>
        <v>92.222812672784784</v>
      </c>
      <c r="F15" s="94">
        <f>C15*0.7+E15*0.3</f>
        <v>69.666843801835427</v>
      </c>
      <c r="G15" s="92">
        <f t="shared" si="2"/>
        <v>14</v>
      </c>
    </row>
    <row r="16" spans="1:7">
      <c r="A16" s="92">
        <v>22139043</v>
      </c>
      <c r="B16" s="93">
        <v>0</v>
      </c>
      <c r="C16" s="93">
        <f t="shared" si="0"/>
        <v>60</v>
      </c>
      <c r="D16" s="94">
        <v>90.641791044776113</v>
      </c>
      <c r="E16" s="93">
        <f t="shared" si="1"/>
        <v>91.196697422483496</v>
      </c>
      <c r="F16" s="94">
        <f>C16*0.7+E16*0.3</f>
        <v>69.359009226745044</v>
      </c>
      <c r="G16" s="92">
        <f t="shared" si="2"/>
        <v>15</v>
      </c>
    </row>
    <row r="17" spans="1:7">
      <c r="A17" s="92">
        <v>22139021</v>
      </c>
      <c r="B17" s="93">
        <v>2</v>
      </c>
      <c r="C17" s="93">
        <f t="shared" si="0"/>
        <v>63.63636363636364</v>
      </c>
      <c r="D17" s="94">
        <v>88.840707964601762</v>
      </c>
      <c r="E17" s="93">
        <f t="shared" si="1"/>
        <v>82.125615135659302</v>
      </c>
      <c r="F17" s="94">
        <f>C17*0.7+E17*0.3</f>
        <v>69.183139086152337</v>
      </c>
      <c r="G17" s="92">
        <f t="shared" si="2"/>
        <v>16</v>
      </c>
    </row>
    <row r="18" spans="1:7">
      <c r="A18" s="92">
        <v>22139027</v>
      </c>
      <c r="B18" s="93">
        <v>0</v>
      </c>
      <c r="C18" s="93">
        <f t="shared" si="0"/>
        <v>60</v>
      </c>
      <c r="D18" s="94">
        <v>90.487394957983184</v>
      </c>
      <c r="E18" s="93">
        <f t="shared" si="1"/>
        <v>90.419087758898883</v>
      </c>
      <c r="F18" s="94">
        <f>C18*0.7+E18*0.3</f>
        <v>69.125726327669668</v>
      </c>
      <c r="G18" s="92">
        <f t="shared" si="2"/>
        <v>17</v>
      </c>
    </row>
    <row r="19" spans="1:7">
      <c r="A19" s="92">
        <v>22139024</v>
      </c>
      <c r="B19" s="93">
        <v>0</v>
      </c>
      <c r="C19" s="93">
        <f t="shared" si="0"/>
        <v>60</v>
      </c>
      <c r="D19" s="94">
        <v>90.378151260504197</v>
      </c>
      <c r="E19" s="93">
        <f t="shared" si="1"/>
        <v>89.868886282877639</v>
      </c>
      <c r="F19" s="94">
        <f>C19*0.7+E19*0.3</f>
        <v>68.960665884863289</v>
      </c>
      <c r="G19" s="92">
        <f t="shared" si="2"/>
        <v>18</v>
      </c>
    </row>
    <row r="20" spans="1:7">
      <c r="A20" s="92">
        <v>22139023</v>
      </c>
      <c r="B20" s="93">
        <v>0</v>
      </c>
      <c r="C20" s="93">
        <f t="shared" si="0"/>
        <v>60</v>
      </c>
      <c r="D20" s="94">
        <v>90.340659340659343</v>
      </c>
      <c r="E20" s="93">
        <f t="shared" si="1"/>
        <v>89.680059740811203</v>
      </c>
      <c r="F20" s="94">
        <f>C20*0.7+E20*0.3</f>
        <v>68.904017922243355</v>
      </c>
      <c r="G20" s="92">
        <f t="shared" si="2"/>
        <v>19</v>
      </c>
    </row>
    <row r="21" spans="1:7">
      <c r="A21" s="92">
        <v>22139030</v>
      </c>
      <c r="B21" s="93">
        <v>0</v>
      </c>
      <c r="C21" s="93">
        <f t="shared" si="0"/>
        <v>60</v>
      </c>
      <c r="D21" s="94">
        <v>89.780141843971634</v>
      </c>
      <c r="E21" s="93">
        <f t="shared" si="1"/>
        <v>86.857035977150773</v>
      </c>
      <c r="F21" s="94">
        <f>C21*0.7+E21*0.3</f>
        <v>68.057110793145227</v>
      </c>
      <c r="G21" s="92">
        <f t="shared" si="2"/>
        <v>20</v>
      </c>
    </row>
    <row r="22" spans="1:7">
      <c r="A22" s="92">
        <v>22139017</v>
      </c>
      <c r="B22" s="93">
        <v>0</v>
      </c>
      <c r="C22" s="93">
        <f t="shared" si="0"/>
        <v>60</v>
      </c>
      <c r="D22" s="94">
        <v>89.688073394495419</v>
      </c>
      <c r="E22" s="93">
        <f t="shared" si="1"/>
        <v>86.393336944933878</v>
      </c>
      <c r="F22" s="94">
        <f>C22*0.7+E22*0.3</f>
        <v>67.918001083480164</v>
      </c>
      <c r="G22" s="92">
        <f t="shared" si="2"/>
        <v>21</v>
      </c>
    </row>
    <row r="23" spans="1:7">
      <c r="A23" s="92">
        <v>22139035</v>
      </c>
      <c r="B23" s="93">
        <v>0</v>
      </c>
      <c r="C23" s="93">
        <f t="shared" si="0"/>
        <v>60</v>
      </c>
      <c r="D23" s="94">
        <v>89.461538461538467</v>
      </c>
      <c r="E23" s="93">
        <f t="shared" si="1"/>
        <v>85.252402892356031</v>
      </c>
      <c r="F23" s="94">
        <f>C23*0.7+E23*0.3</f>
        <v>67.575720867706806</v>
      </c>
      <c r="G23" s="92">
        <f t="shared" si="2"/>
        <v>22</v>
      </c>
    </row>
    <row r="24" spans="1:7">
      <c r="A24" s="92">
        <v>22139047</v>
      </c>
      <c r="B24" s="93">
        <v>0</v>
      </c>
      <c r="C24" s="93">
        <f t="shared" si="0"/>
        <v>60</v>
      </c>
      <c r="D24" s="94">
        <v>89.432835820895534</v>
      </c>
      <c r="E24" s="93">
        <f t="shared" si="1"/>
        <v>85.107843200475543</v>
      </c>
      <c r="F24" s="94">
        <f>C24*0.7+E24*0.3</f>
        <v>67.53235296014266</v>
      </c>
      <c r="G24" s="92">
        <f t="shared" si="2"/>
        <v>23</v>
      </c>
    </row>
    <row r="25" spans="1:7">
      <c r="A25" s="92">
        <v>22139007</v>
      </c>
      <c r="B25" s="93">
        <v>0</v>
      </c>
      <c r="C25" s="93">
        <f t="shared" si="0"/>
        <v>60</v>
      </c>
      <c r="D25" s="94">
        <v>89.2992125984252</v>
      </c>
      <c r="E25" s="93">
        <f t="shared" si="1"/>
        <v>84.434855230180631</v>
      </c>
      <c r="F25" s="94">
        <f>C25*0.7+E25*0.3</f>
        <v>67.330456569054192</v>
      </c>
      <c r="G25" s="92">
        <f t="shared" si="2"/>
        <v>24</v>
      </c>
    </row>
    <row r="26" spans="1:7">
      <c r="A26" s="92">
        <v>22139048</v>
      </c>
      <c r="B26" s="93">
        <v>0</v>
      </c>
      <c r="C26" s="93">
        <f t="shared" si="0"/>
        <v>60</v>
      </c>
      <c r="D26" s="94">
        <v>89.203389830508456</v>
      </c>
      <c r="E26" s="93">
        <f t="shared" si="1"/>
        <v>83.952247724568025</v>
      </c>
      <c r="F26" s="94">
        <f>C26*0.7+E26*0.3</f>
        <v>67.185674317370399</v>
      </c>
      <c r="G26" s="92">
        <f t="shared" si="2"/>
        <v>25</v>
      </c>
    </row>
    <row r="27" spans="1:7">
      <c r="A27" s="92">
        <v>22139009</v>
      </c>
      <c r="B27" s="93">
        <v>0</v>
      </c>
      <c r="C27" s="93">
        <f t="shared" si="0"/>
        <v>60</v>
      </c>
      <c r="D27" s="94">
        <v>88.825688073394502</v>
      </c>
      <c r="E27" s="93">
        <f t="shared" si="1"/>
        <v>82.049968059419484</v>
      </c>
      <c r="F27" s="94">
        <f>C27*0.7+E27*0.3</f>
        <v>66.614990417825851</v>
      </c>
      <c r="G27" s="92">
        <f t="shared" si="2"/>
        <v>26</v>
      </c>
    </row>
    <row r="28" spans="1:7">
      <c r="A28" s="92">
        <v>22139026</v>
      </c>
      <c r="B28" s="93">
        <v>0</v>
      </c>
      <c r="C28" s="93">
        <f t="shared" si="0"/>
        <v>60</v>
      </c>
      <c r="D28" s="94">
        <v>88.800000000000011</v>
      </c>
      <c r="E28" s="93">
        <f t="shared" si="1"/>
        <v>81.920591113893551</v>
      </c>
      <c r="F28" s="94">
        <f>C28*0.7+E28*0.3</f>
        <v>66.576177334168065</v>
      </c>
      <c r="G28" s="92">
        <f t="shared" si="2"/>
        <v>27</v>
      </c>
    </row>
    <row r="29" spans="1:7">
      <c r="A29" s="92">
        <v>22139034</v>
      </c>
      <c r="B29" s="93">
        <v>0</v>
      </c>
      <c r="C29" s="93">
        <f t="shared" si="0"/>
        <v>60</v>
      </c>
      <c r="D29" s="94">
        <v>88.735537190082653</v>
      </c>
      <c r="E29" s="93">
        <f t="shared" si="1"/>
        <v>81.595926771844617</v>
      </c>
      <c r="F29" s="94">
        <f>C29*0.7+E29*0.3</f>
        <v>66.478778031553389</v>
      </c>
      <c r="G29" s="92">
        <f t="shared" si="2"/>
        <v>28</v>
      </c>
    </row>
    <row r="30" spans="1:7">
      <c r="A30" s="92">
        <v>22139010</v>
      </c>
      <c r="B30" s="93">
        <v>0</v>
      </c>
      <c r="C30" s="93">
        <f t="shared" si="0"/>
        <v>60</v>
      </c>
      <c r="D30" s="94">
        <v>88.514851485148512</v>
      </c>
      <c r="E30" s="93">
        <f t="shared" si="1"/>
        <v>80.484452120275733</v>
      </c>
      <c r="F30" s="94">
        <f>C30*0.7+E30*0.3</f>
        <v>66.14533563608272</v>
      </c>
      <c r="G30" s="92">
        <f t="shared" si="2"/>
        <v>29</v>
      </c>
    </row>
    <row r="31" spans="1:7">
      <c r="A31" s="92">
        <v>22139001</v>
      </c>
      <c r="B31" s="93">
        <v>0</v>
      </c>
      <c r="C31" s="93">
        <f t="shared" si="0"/>
        <v>60</v>
      </c>
      <c r="D31" s="94">
        <v>88.32673267326733</v>
      </c>
      <c r="E31" s="93">
        <f t="shared" si="1"/>
        <v>79.536999311986278</v>
      </c>
      <c r="F31" s="94">
        <f>C31*0.7+E31*0.3</f>
        <v>65.861099793595884</v>
      </c>
      <c r="G31" s="92">
        <f t="shared" si="2"/>
        <v>30</v>
      </c>
    </row>
    <row r="32" spans="1:7">
      <c r="A32" s="92">
        <v>22139018</v>
      </c>
      <c r="B32" s="93">
        <v>0</v>
      </c>
      <c r="C32" s="93">
        <f t="shared" si="0"/>
        <v>60</v>
      </c>
      <c r="D32" s="94">
        <v>88.189189189189207</v>
      </c>
      <c r="E32" s="93">
        <f t="shared" si="1"/>
        <v>78.84426710222705</v>
      </c>
      <c r="F32" s="94">
        <f>C32*0.7+E32*0.3</f>
        <v>65.653280130668122</v>
      </c>
      <c r="G32" s="92">
        <f t="shared" si="2"/>
        <v>31</v>
      </c>
    </row>
    <row r="33" spans="1:7">
      <c r="A33" s="92">
        <v>22139020</v>
      </c>
      <c r="B33" s="93">
        <v>0</v>
      </c>
      <c r="C33" s="93">
        <f t="shared" si="0"/>
        <v>60</v>
      </c>
      <c r="D33" s="94">
        <v>87.882882882882882</v>
      </c>
      <c r="E33" s="93">
        <f t="shared" si="1"/>
        <v>77.30156774534403</v>
      </c>
      <c r="F33" s="94">
        <f>C33*0.7+E33*0.3</f>
        <v>65.190470323603208</v>
      </c>
      <c r="G33" s="92">
        <f t="shared" si="2"/>
        <v>32</v>
      </c>
    </row>
    <row r="34" spans="1:7">
      <c r="A34" s="92">
        <v>22139039</v>
      </c>
      <c r="B34" s="93">
        <v>0</v>
      </c>
      <c r="C34" s="93">
        <f t="shared" si="0"/>
        <v>60</v>
      </c>
      <c r="D34" s="94">
        <v>87.871794871794876</v>
      </c>
      <c r="E34" s="93">
        <f t="shared" si="1"/>
        <v>77.245723424732915</v>
      </c>
      <c r="F34" s="94">
        <f>C34*0.7+E34*0.3</f>
        <v>65.173717027419869</v>
      </c>
      <c r="G34" s="92">
        <f t="shared" si="2"/>
        <v>33</v>
      </c>
    </row>
    <row r="35" spans="1:7">
      <c r="A35" s="92">
        <v>22139032</v>
      </c>
      <c r="B35" s="93">
        <v>0</v>
      </c>
      <c r="C35" s="93">
        <f t="shared" si="0"/>
        <v>60</v>
      </c>
      <c r="D35" s="94">
        <v>87.75</v>
      </c>
      <c r="E35" s="93">
        <f t="shared" si="1"/>
        <v>76.632308465519827</v>
      </c>
      <c r="F35" s="94">
        <f>C35*0.7+E35*0.3</f>
        <v>64.989692539655948</v>
      </c>
      <c r="G35" s="92">
        <f t="shared" si="2"/>
        <v>34</v>
      </c>
    </row>
    <row r="36" spans="1:7">
      <c r="A36" s="92">
        <v>22139015</v>
      </c>
      <c r="B36" s="93">
        <v>0</v>
      </c>
      <c r="C36" s="93">
        <f t="shared" si="0"/>
        <v>60</v>
      </c>
      <c r="D36" s="94">
        <v>87.606299212598429</v>
      </c>
      <c r="E36" s="93">
        <f t="shared" si="1"/>
        <v>75.908565245926155</v>
      </c>
      <c r="F36" s="94">
        <f>C36*0.7+E36*0.3</f>
        <v>64.772569573777844</v>
      </c>
      <c r="G36" s="92">
        <f t="shared" si="2"/>
        <v>35</v>
      </c>
    </row>
    <row r="37" spans="1:7">
      <c r="A37" s="92">
        <v>22139011</v>
      </c>
      <c r="B37" s="93">
        <v>0</v>
      </c>
      <c r="C37" s="93">
        <f t="shared" si="0"/>
        <v>60</v>
      </c>
      <c r="D37" s="94">
        <v>87.600000000000009</v>
      </c>
      <c r="E37" s="93">
        <f t="shared" si="1"/>
        <v>75.876839515752209</v>
      </c>
      <c r="F37" s="94">
        <f>C37*0.7+E37*0.3</f>
        <v>64.76305185472566</v>
      </c>
      <c r="G37" s="92">
        <f t="shared" si="2"/>
        <v>36</v>
      </c>
    </row>
    <row r="38" spans="1:7">
      <c r="A38" s="92">
        <v>22139029</v>
      </c>
      <c r="B38" s="93">
        <v>0</v>
      </c>
      <c r="C38" s="93">
        <f t="shared" si="0"/>
        <v>60</v>
      </c>
      <c r="D38" s="94">
        <v>87.590604026845625</v>
      </c>
      <c r="E38" s="93">
        <f t="shared" si="1"/>
        <v>75.829517075945617</v>
      </c>
      <c r="F38" s="94">
        <f>C38*0.7+E38*0.3</f>
        <v>64.748855122783681</v>
      </c>
      <c r="G38" s="92">
        <f t="shared" si="2"/>
        <v>37</v>
      </c>
    </row>
    <row r="39" spans="1:7">
      <c r="A39" s="92">
        <v>22139012</v>
      </c>
      <c r="B39" s="93">
        <v>0</v>
      </c>
      <c r="C39" s="93">
        <f t="shared" si="0"/>
        <v>60</v>
      </c>
      <c r="D39" s="94">
        <v>87.519607843137265</v>
      </c>
      <c r="E39" s="93">
        <f t="shared" si="1"/>
        <v>75.471947660321177</v>
      </c>
      <c r="F39" s="94">
        <f>C39*0.7+E39*0.3</f>
        <v>64.641584298096348</v>
      </c>
      <c r="G39" s="92">
        <f t="shared" si="2"/>
        <v>38</v>
      </c>
    </row>
    <row r="40" spans="1:7">
      <c r="A40" s="92">
        <v>22139031</v>
      </c>
      <c r="B40" s="93">
        <v>0</v>
      </c>
      <c r="C40" s="93">
        <f t="shared" si="0"/>
        <v>60</v>
      </c>
      <c r="D40" s="94">
        <v>86.71641791044776</v>
      </c>
      <c r="E40" s="93">
        <f t="shared" si="1"/>
        <v>71.426713960901822</v>
      </c>
      <c r="F40" s="94">
        <f>C40*0.7+E40*0.3</f>
        <v>63.428014188270545</v>
      </c>
      <c r="G40" s="92">
        <f t="shared" si="2"/>
        <v>39</v>
      </c>
    </row>
    <row r="41" spans="1:7">
      <c r="A41" s="92">
        <v>22139013</v>
      </c>
      <c r="B41" s="93">
        <v>0</v>
      </c>
      <c r="C41" s="93">
        <f t="shared" si="0"/>
        <v>60</v>
      </c>
      <c r="D41" s="94">
        <v>86.674242424242422</v>
      </c>
      <c r="E41" s="93">
        <f t="shared" si="1"/>
        <v>71.21429882577192</v>
      </c>
      <c r="F41" s="94">
        <f>C41*0.7+E41*0.3</f>
        <v>63.364289647731574</v>
      </c>
      <c r="G41" s="92">
        <f t="shared" si="2"/>
        <v>40</v>
      </c>
    </row>
    <row r="42" spans="1:7">
      <c r="A42" s="92">
        <v>22139008</v>
      </c>
      <c r="B42" s="93">
        <v>0</v>
      </c>
      <c r="C42" s="93">
        <f t="shared" si="0"/>
        <v>60</v>
      </c>
      <c r="D42" s="94">
        <v>86.14414414414415</v>
      </c>
      <c r="E42" s="93">
        <f t="shared" si="1"/>
        <v>68.544480219508657</v>
      </c>
      <c r="F42" s="94">
        <f>C42*0.7+E42*0.3</f>
        <v>62.563344065852597</v>
      </c>
      <c r="G42" s="92">
        <f t="shared" si="2"/>
        <v>41</v>
      </c>
    </row>
    <row r="43" spans="1:7">
      <c r="A43" s="92">
        <v>22139040</v>
      </c>
      <c r="B43" s="93">
        <v>0</v>
      </c>
      <c r="C43" s="93">
        <f t="shared" si="0"/>
        <v>60</v>
      </c>
      <c r="D43" s="94">
        <v>86.019417475728147</v>
      </c>
      <c r="E43" s="93">
        <f t="shared" si="1"/>
        <v>67.916299384866946</v>
      </c>
      <c r="F43" s="94">
        <f>C43*0.7+E43*0.3</f>
        <v>62.374889815460079</v>
      </c>
      <c r="G43" s="92">
        <f t="shared" si="2"/>
        <v>42</v>
      </c>
    </row>
    <row r="44" spans="1:7">
      <c r="A44" s="92">
        <v>22139014</v>
      </c>
      <c r="B44" s="93">
        <v>0</v>
      </c>
      <c r="C44" s="93">
        <f t="shared" si="0"/>
        <v>60</v>
      </c>
      <c r="D44" s="94">
        <v>85.788135593220346</v>
      </c>
      <c r="E44" s="93">
        <f t="shared" si="1"/>
        <v>66.751457512343904</v>
      </c>
      <c r="F44" s="94">
        <f>C44*0.7+E44*0.3</f>
        <v>62.025437253703174</v>
      </c>
      <c r="G44" s="92">
        <f t="shared" si="2"/>
        <v>43</v>
      </c>
    </row>
    <row r="45" spans="1:7">
      <c r="A45" s="92">
        <v>22139006</v>
      </c>
      <c r="B45" s="93">
        <v>0</v>
      </c>
      <c r="C45" s="93">
        <f t="shared" si="0"/>
        <v>60</v>
      </c>
      <c r="D45" s="94">
        <v>85.779069767441868</v>
      </c>
      <c r="E45" s="93">
        <f t="shared" si="1"/>
        <v>66.705797846479612</v>
      </c>
      <c r="F45" s="94">
        <f>C45*0.7+E45*0.3</f>
        <v>62.011739353943881</v>
      </c>
      <c r="G45" s="92">
        <f t="shared" si="2"/>
        <v>44</v>
      </c>
    </row>
    <row r="46" spans="1:7">
      <c r="A46" s="92">
        <v>22139033</v>
      </c>
      <c r="B46" s="93">
        <v>0</v>
      </c>
      <c r="C46" s="93">
        <f t="shared" si="0"/>
        <v>60</v>
      </c>
      <c r="D46" s="94">
        <v>85.658823529411762</v>
      </c>
      <c r="E46" s="93">
        <f t="shared" si="1"/>
        <v>66.100182518758828</v>
      </c>
      <c r="F46" s="94">
        <f>C46*0.7+E46*0.3</f>
        <v>61.830054755627643</v>
      </c>
      <c r="G46" s="92">
        <f t="shared" si="2"/>
        <v>45</v>
      </c>
    </row>
    <row r="47" spans="1:7">
      <c r="A47" s="92">
        <v>22139038</v>
      </c>
      <c r="B47" s="93">
        <v>0</v>
      </c>
      <c r="C47" s="93">
        <f t="shared" si="0"/>
        <v>60</v>
      </c>
      <c r="D47" s="94">
        <v>85.370689655172413</v>
      </c>
      <c r="E47" s="93">
        <f t="shared" si="1"/>
        <v>64.649007882998234</v>
      </c>
      <c r="F47" s="94">
        <f>C47*0.7+E47*0.3</f>
        <v>61.394702364899473</v>
      </c>
      <c r="G47" s="92">
        <f t="shared" si="2"/>
        <v>46</v>
      </c>
    </row>
    <row r="48" spans="1:7">
      <c r="A48" s="92">
        <v>22139016</v>
      </c>
      <c r="B48" s="93">
        <v>0</v>
      </c>
      <c r="C48" s="93">
        <f t="shared" si="0"/>
        <v>60</v>
      </c>
      <c r="D48" s="94">
        <v>84.447619047619057</v>
      </c>
      <c r="E48" s="93">
        <f t="shared" si="1"/>
        <v>60</v>
      </c>
      <c r="F48" s="94">
        <f>C48*0.7+E48*0.3</f>
        <v>60</v>
      </c>
      <c r="G48" s="92">
        <f t="shared" si="2"/>
        <v>47</v>
      </c>
    </row>
    <row r="50" spans="1:1">
      <c r="A50" s="17" t="s">
        <v>293</v>
      </c>
    </row>
  </sheetData>
  <sortState xmlns:xlrd2="http://schemas.microsoft.com/office/spreadsheetml/2017/richdata2" ref="A2:G51">
    <sortCondition ref="G1:G51"/>
  </sortState>
  <phoneticPr fontId="2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4"/>
  <sheetViews>
    <sheetView topLeftCell="A31" zoomScale="128" zoomScaleNormal="115" workbookViewId="0">
      <selection activeCell="C52" sqref="C52"/>
    </sheetView>
  </sheetViews>
  <sheetFormatPr baseColWidth="10" defaultColWidth="9" defaultRowHeight="14"/>
  <cols>
    <col min="1" max="1" width="6" style="25" bestFit="1" customWidth="1"/>
    <col min="2" max="2" width="10" style="4" bestFit="1" customWidth="1"/>
    <col min="3" max="3" width="86" style="6" customWidth="1"/>
    <col min="4" max="5" width="6" style="4" bestFit="1" customWidth="1"/>
    <col min="6" max="6" width="20.33203125" style="24" bestFit="1" customWidth="1"/>
    <col min="7" max="7" width="19.33203125" style="38" customWidth="1"/>
    <col min="8" max="8" width="9" style="4" customWidth="1"/>
    <col min="9" max="9" width="45.1640625" style="4" customWidth="1"/>
    <col min="10" max="10" width="55.5" style="4" customWidth="1"/>
    <col min="11" max="15" width="9" style="4" customWidth="1"/>
    <col min="16" max="16384" width="9" style="4"/>
  </cols>
  <sheetData>
    <row r="1" spans="1:10" s="30" customFormat="1" ht="16" customHeight="1">
      <c r="A1" s="39" t="s">
        <v>0</v>
      </c>
      <c r="B1" s="40" t="s">
        <v>1</v>
      </c>
      <c r="C1" s="27" t="s">
        <v>2</v>
      </c>
      <c r="D1" s="40" t="s">
        <v>3</v>
      </c>
      <c r="E1" s="40" t="s">
        <v>4</v>
      </c>
      <c r="F1" s="40" t="s">
        <v>5</v>
      </c>
      <c r="G1" s="40" t="s">
        <v>6</v>
      </c>
      <c r="I1" s="35" t="s">
        <v>7</v>
      </c>
    </row>
    <row r="2" spans="1:10" ht="30" customHeight="1">
      <c r="A2" s="108">
        <v>1</v>
      </c>
      <c r="B2" s="98">
        <v>22039030</v>
      </c>
      <c r="C2" s="37" t="s">
        <v>115</v>
      </c>
      <c r="D2" s="10">
        <v>18</v>
      </c>
      <c r="E2" s="98">
        <v>18</v>
      </c>
      <c r="F2" s="12" t="s">
        <v>116</v>
      </c>
      <c r="G2" s="36"/>
      <c r="I2" s="1" t="s">
        <v>10</v>
      </c>
      <c r="J2" s="6" t="s">
        <v>117</v>
      </c>
    </row>
    <row r="3" spans="1:10" ht="15" customHeight="1">
      <c r="A3" s="97"/>
      <c r="B3" s="97"/>
      <c r="C3" s="37" t="s">
        <v>118</v>
      </c>
      <c r="D3" s="15">
        <v>0</v>
      </c>
      <c r="E3" s="97"/>
      <c r="F3" s="12" t="s">
        <v>119</v>
      </c>
      <c r="G3" s="36"/>
      <c r="I3" s="1"/>
      <c r="J3" s="6"/>
    </row>
    <row r="4" spans="1:10" s="7" customFormat="1" ht="30" customHeight="1">
      <c r="A4" s="108">
        <v>2</v>
      </c>
      <c r="B4" s="98">
        <v>22039052</v>
      </c>
      <c r="C4" s="12" t="s">
        <v>120</v>
      </c>
      <c r="D4" s="10">
        <v>4.5</v>
      </c>
      <c r="E4" s="108">
        <v>4.5</v>
      </c>
      <c r="F4" s="12" t="s">
        <v>116</v>
      </c>
      <c r="G4" s="36"/>
    </row>
    <row r="5" spans="1:10" s="7" customFormat="1" ht="15" customHeight="1">
      <c r="A5" s="97"/>
      <c r="B5" s="97"/>
      <c r="C5" s="37" t="s">
        <v>121</v>
      </c>
      <c r="D5" s="15">
        <v>0</v>
      </c>
      <c r="E5" s="97"/>
      <c r="F5" s="12" t="s">
        <v>119</v>
      </c>
      <c r="G5" s="36"/>
    </row>
    <row r="6" spans="1:10" s="7" customFormat="1" ht="15" customHeight="1">
      <c r="A6" s="20">
        <v>3</v>
      </c>
      <c r="B6" s="10">
        <v>22039060</v>
      </c>
      <c r="C6" s="26" t="s">
        <v>122</v>
      </c>
      <c r="D6" s="10">
        <v>2</v>
      </c>
      <c r="E6" s="10">
        <v>2</v>
      </c>
      <c r="F6" s="12" t="s">
        <v>11</v>
      </c>
      <c r="G6" s="36"/>
    </row>
    <row r="7" spans="1:10" s="7" customFormat="1" ht="30" customHeight="1">
      <c r="A7" s="99">
        <v>4</v>
      </c>
      <c r="B7" s="99">
        <v>22039022</v>
      </c>
      <c r="C7" s="26" t="s">
        <v>123</v>
      </c>
      <c r="D7" s="10">
        <v>60</v>
      </c>
      <c r="E7" s="99">
        <v>62</v>
      </c>
      <c r="F7" s="12" t="s">
        <v>9</v>
      </c>
      <c r="G7" s="36"/>
    </row>
    <row r="8" spans="1:10" s="7" customFormat="1" ht="15">
      <c r="A8" s="100"/>
      <c r="B8" s="100"/>
      <c r="C8" s="90" t="s">
        <v>151</v>
      </c>
      <c r="D8" s="79">
        <v>2</v>
      </c>
      <c r="E8" s="100"/>
      <c r="F8" s="82" t="s">
        <v>283</v>
      </c>
      <c r="G8" s="78"/>
    </row>
    <row r="9" spans="1:10" s="7" customFormat="1" ht="15" customHeight="1">
      <c r="A9" s="111">
        <v>5</v>
      </c>
      <c r="B9" s="109">
        <v>22039025</v>
      </c>
      <c r="C9" s="12" t="s">
        <v>124</v>
      </c>
      <c r="D9" s="10">
        <v>2</v>
      </c>
      <c r="E9" s="99">
        <v>3</v>
      </c>
      <c r="F9" s="12" t="s">
        <v>11</v>
      </c>
      <c r="G9" s="36"/>
    </row>
    <row r="10" spans="1:10" s="7" customFormat="1" ht="15" customHeight="1">
      <c r="A10" s="112"/>
      <c r="B10" s="110"/>
      <c r="C10" s="82" t="s">
        <v>268</v>
      </c>
      <c r="D10" s="77">
        <v>1</v>
      </c>
      <c r="E10" s="100"/>
      <c r="F10" s="82"/>
      <c r="G10" s="78" t="s">
        <v>269</v>
      </c>
    </row>
    <row r="11" spans="1:10" s="7" customFormat="1" ht="15" customHeight="1">
      <c r="A11" s="108">
        <v>6</v>
      </c>
      <c r="B11" s="95">
        <v>22039026</v>
      </c>
      <c r="C11" s="12" t="s">
        <v>125</v>
      </c>
      <c r="D11" s="10">
        <v>2</v>
      </c>
      <c r="E11" s="98">
        <v>3</v>
      </c>
      <c r="F11" s="12" t="s">
        <v>11</v>
      </c>
      <c r="G11" s="36"/>
    </row>
    <row r="12" spans="1:10" s="7" customFormat="1" ht="15" customHeight="1">
      <c r="A12" s="97"/>
      <c r="B12" s="97"/>
      <c r="C12" s="12" t="s">
        <v>126</v>
      </c>
      <c r="D12" s="15">
        <v>1</v>
      </c>
      <c r="E12" s="97"/>
      <c r="F12" s="12" t="s">
        <v>34</v>
      </c>
      <c r="G12" s="78" t="s">
        <v>269</v>
      </c>
    </row>
    <row r="13" spans="1:10" s="7" customFormat="1" ht="30" customHeight="1">
      <c r="A13" s="20">
        <v>7</v>
      </c>
      <c r="B13" s="11">
        <v>22039023</v>
      </c>
      <c r="C13" s="12" t="s">
        <v>282</v>
      </c>
      <c r="D13" s="10">
        <v>54</v>
      </c>
      <c r="E13" s="10">
        <v>54</v>
      </c>
      <c r="F13" s="12" t="s">
        <v>9</v>
      </c>
      <c r="G13" s="36"/>
    </row>
    <row r="14" spans="1:10" s="7" customFormat="1" ht="30" customHeight="1">
      <c r="A14" s="108">
        <v>8</v>
      </c>
      <c r="B14" s="95">
        <v>22039021</v>
      </c>
      <c r="C14" s="12" t="s">
        <v>127</v>
      </c>
      <c r="D14" s="15">
        <v>30</v>
      </c>
      <c r="E14" s="108">
        <v>30</v>
      </c>
      <c r="F14" s="12" t="s">
        <v>9</v>
      </c>
      <c r="G14" s="28" t="s">
        <v>128</v>
      </c>
    </row>
    <row r="15" spans="1:10" s="7" customFormat="1" ht="15" customHeight="1">
      <c r="A15" s="97"/>
      <c r="B15" s="97"/>
      <c r="C15" s="12" t="s">
        <v>129</v>
      </c>
      <c r="D15" s="15">
        <v>0</v>
      </c>
      <c r="E15" s="97"/>
      <c r="F15" s="19" t="s">
        <v>130</v>
      </c>
      <c r="G15" s="36" t="s">
        <v>131</v>
      </c>
    </row>
    <row r="16" spans="1:10" ht="15" customHeight="1">
      <c r="A16" s="108">
        <v>9</v>
      </c>
      <c r="B16" s="98">
        <v>22039029</v>
      </c>
      <c r="C16" s="12" t="s">
        <v>132</v>
      </c>
      <c r="D16" s="10">
        <v>2</v>
      </c>
      <c r="E16" s="98">
        <v>4</v>
      </c>
      <c r="F16" s="19" t="s">
        <v>11</v>
      </c>
      <c r="G16" s="36"/>
    </row>
    <row r="17" spans="1:7" ht="15" customHeight="1">
      <c r="A17" s="97"/>
      <c r="B17" s="97"/>
      <c r="C17" s="12" t="s">
        <v>133</v>
      </c>
      <c r="D17" s="10">
        <v>2</v>
      </c>
      <c r="E17" s="97"/>
      <c r="F17" s="19" t="s">
        <v>16</v>
      </c>
      <c r="G17" s="36"/>
    </row>
    <row r="18" spans="1:7" ht="15" customHeight="1">
      <c r="A18" s="108">
        <v>10</v>
      </c>
      <c r="B18" s="98">
        <v>22039032</v>
      </c>
      <c r="C18" s="12" t="s">
        <v>134</v>
      </c>
      <c r="D18" s="15">
        <v>0.5</v>
      </c>
      <c r="E18" s="98">
        <v>1.5</v>
      </c>
      <c r="F18" s="19" t="s">
        <v>135</v>
      </c>
      <c r="G18" s="36" t="s">
        <v>136</v>
      </c>
    </row>
    <row r="19" spans="1:7" ht="15" customHeight="1">
      <c r="A19" s="97"/>
      <c r="B19" s="97"/>
      <c r="C19" s="12" t="s">
        <v>137</v>
      </c>
      <c r="D19" s="15">
        <v>1</v>
      </c>
      <c r="E19" s="97"/>
      <c r="F19" s="19" t="s">
        <v>34</v>
      </c>
      <c r="G19" s="78" t="s">
        <v>269</v>
      </c>
    </row>
    <row r="20" spans="1:7" ht="30" customHeight="1">
      <c r="A20" s="20">
        <v>11</v>
      </c>
      <c r="B20" s="10">
        <v>22039050</v>
      </c>
      <c r="C20" s="12" t="s">
        <v>138</v>
      </c>
      <c r="D20" s="10">
        <v>5</v>
      </c>
      <c r="E20" s="10">
        <v>5</v>
      </c>
      <c r="F20" s="19" t="s">
        <v>16</v>
      </c>
      <c r="G20" s="36"/>
    </row>
    <row r="21" spans="1:7" ht="45" customHeight="1">
      <c r="A21" s="108">
        <v>12</v>
      </c>
      <c r="B21" s="98">
        <v>22039005</v>
      </c>
      <c r="C21" s="12" t="s">
        <v>139</v>
      </c>
      <c r="D21" s="10">
        <v>54</v>
      </c>
      <c r="E21" s="98">
        <v>56</v>
      </c>
      <c r="F21" s="19" t="s">
        <v>140</v>
      </c>
      <c r="G21" s="36"/>
    </row>
    <row r="22" spans="1:7" ht="30" customHeight="1">
      <c r="A22" s="97"/>
      <c r="B22" s="97"/>
      <c r="C22" s="14" t="s">
        <v>261</v>
      </c>
      <c r="D22" s="10">
        <v>2</v>
      </c>
      <c r="E22" s="97"/>
      <c r="F22" s="19" t="s">
        <v>141</v>
      </c>
      <c r="G22" s="36"/>
    </row>
    <row r="23" spans="1:7" ht="45" customHeight="1">
      <c r="A23" s="108">
        <v>13</v>
      </c>
      <c r="B23" s="98">
        <v>22039033</v>
      </c>
      <c r="C23" s="12" t="s">
        <v>280</v>
      </c>
      <c r="D23" s="10">
        <v>80</v>
      </c>
      <c r="E23" s="98">
        <v>186</v>
      </c>
      <c r="F23" s="19" t="s">
        <v>9</v>
      </c>
      <c r="G23" s="36"/>
    </row>
    <row r="24" spans="1:7" ht="30" customHeight="1">
      <c r="A24" s="96"/>
      <c r="B24" s="96"/>
      <c r="C24" s="12" t="s">
        <v>142</v>
      </c>
      <c r="D24" s="10">
        <v>80</v>
      </c>
      <c r="E24" s="96"/>
      <c r="F24" s="19" t="s">
        <v>9</v>
      </c>
      <c r="G24" s="36"/>
    </row>
    <row r="25" spans="1:7" ht="30" customHeight="1">
      <c r="A25" s="96"/>
      <c r="B25" s="96"/>
      <c r="C25" s="12" t="s">
        <v>281</v>
      </c>
      <c r="D25" s="10">
        <v>20</v>
      </c>
      <c r="E25" s="96"/>
      <c r="F25" s="19" t="s">
        <v>9</v>
      </c>
      <c r="G25" s="36"/>
    </row>
    <row r="26" spans="1:7" ht="30" customHeight="1">
      <c r="A26" s="96"/>
      <c r="B26" s="96"/>
      <c r="C26" s="12" t="s">
        <v>143</v>
      </c>
      <c r="D26" s="10">
        <v>2</v>
      </c>
      <c r="E26" s="96"/>
      <c r="F26" s="19" t="s">
        <v>16</v>
      </c>
      <c r="G26" s="36"/>
    </row>
    <row r="27" spans="1:7" ht="15" customHeight="1">
      <c r="A27" s="96"/>
      <c r="B27" s="96"/>
      <c r="C27" s="14" t="s">
        <v>270</v>
      </c>
      <c r="D27" s="10">
        <v>2</v>
      </c>
      <c r="E27" s="96"/>
      <c r="F27" s="19" t="s">
        <v>144</v>
      </c>
      <c r="G27" s="36"/>
    </row>
    <row r="28" spans="1:7" ht="45" customHeight="1">
      <c r="A28" s="97"/>
      <c r="B28" s="97"/>
      <c r="C28" s="12" t="s">
        <v>265</v>
      </c>
      <c r="D28" s="10">
        <v>2</v>
      </c>
      <c r="E28" s="97"/>
      <c r="F28" s="19" t="s">
        <v>145</v>
      </c>
      <c r="G28" s="36"/>
    </row>
    <row r="29" spans="1:7" ht="15" customHeight="1">
      <c r="A29" s="20">
        <v>14</v>
      </c>
      <c r="B29" s="10">
        <v>22039004</v>
      </c>
      <c r="C29" s="12" t="s">
        <v>146</v>
      </c>
      <c r="D29" s="15">
        <v>0</v>
      </c>
      <c r="E29" s="10">
        <v>0</v>
      </c>
      <c r="F29" s="19" t="s">
        <v>147</v>
      </c>
      <c r="G29" s="36" t="s">
        <v>119</v>
      </c>
    </row>
    <row r="30" spans="1:7" ht="30" customHeight="1">
      <c r="A30" s="20">
        <v>15</v>
      </c>
      <c r="B30" s="10">
        <v>22039014</v>
      </c>
      <c r="C30" s="12" t="s">
        <v>148</v>
      </c>
      <c r="D30" s="10">
        <v>0.5</v>
      </c>
      <c r="E30" s="10">
        <v>0.5</v>
      </c>
      <c r="F30" s="19" t="s">
        <v>11</v>
      </c>
      <c r="G30" s="36"/>
    </row>
    <row r="31" spans="1:7" ht="45" customHeight="1">
      <c r="A31" s="108">
        <v>16</v>
      </c>
      <c r="B31" s="98">
        <v>22039001</v>
      </c>
      <c r="C31" s="12" t="s">
        <v>149</v>
      </c>
      <c r="D31" s="10">
        <v>15</v>
      </c>
      <c r="E31" s="98">
        <v>18</v>
      </c>
      <c r="F31" s="19" t="s">
        <v>150</v>
      </c>
      <c r="G31" s="36"/>
    </row>
    <row r="32" spans="1:7" ht="15" customHeight="1">
      <c r="A32" s="96"/>
      <c r="B32" s="96"/>
      <c r="C32" s="12" t="s">
        <v>151</v>
      </c>
      <c r="D32" s="10">
        <v>2</v>
      </c>
      <c r="E32" s="96"/>
      <c r="F32" s="19" t="s">
        <v>16</v>
      </c>
      <c r="G32" s="36"/>
    </row>
    <row r="33" spans="1:7" ht="15" customHeight="1">
      <c r="A33" s="97"/>
      <c r="B33" s="97"/>
      <c r="C33" s="12" t="s">
        <v>152</v>
      </c>
      <c r="D33" s="15">
        <v>1</v>
      </c>
      <c r="E33" s="97"/>
      <c r="F33" s="19" t="s">
        <v>153</v>
      </c>
      <c r="G33" s="36" t="s">
        <v>269</v>
      </c>
    </row>
    <row r="34" spans="1:7" ht="30" customHeight="1">
      <c r="A34" s="20">
        <v>17</v>
      </c>
      <c r="B34" s="10">
        <v>22039028</v>
      </c>
      <c r="C34" s="12" t="s">
        <v>154</v>
      </c>
      <c r="D34" s="10">
        <v>2</v>
      </c>
      <c r="E34" s="10">
        <v>2</v>
      </c>
      <c r="F34" s="19" t="s">
        <v>11</v>
      </c>
      <c r="G34" s="36"/>
    </row>
    <row r="35" spans="1:7" ht="30" customHeight="1">
      <c r="A35" s="108">
        <v>18</v>
      </c>
      <c r="B35" s="98">
        <v>22039055</v>
      </c>
      <c r="C35" s="12" t="s">
        <v>155</v>
      </c>
      <c r="D35" s="10">
        <v>2</v>
      </c>
      <c r="E35" s="98">
        <v>2</v>
      </c>
      <c r="F35" s="19" t="s">
        <v>156</v>
      </c>
      <c r="G35" s="36"/>
    </row>
    <row r="36" spans="1:7" ht="15" customHeight="1">
      <c r="A36" s="97"/>
      <c r="B36" s="97"/>
      <c r="C36" s="12" t="s">
        <v>157</v>
      </c>
      <c r="D36" s="15">
        <v>0</v>
      </c>
      <c r="E36" s="97"/>
      <c r="F36" s="19"/>
      <c r="G36" s="36" t="s">
        <v>119</v>
      </c>
    </row>
    <row r="37" spans="1:7" ht="15" customHeight="1">
      <c r="A37" s="20">
        <v>19</v>
      </c>
      <c r="B37" s="10">
        <v>22039039</v>
      </c>
      <c r="C37" s="26" t="s">
        <v>158</v>
      </c>
      <c r="D37" s="10">
        <v>2</v>
      </c>
      <c r="E37" s="10">
        <v>2</v>
      </c>
      <c r="F37" s="19" t="s">
        <v>144</v>
      </c>
      <c r="G37" s="36"/>
    </row>
    <row r="38" spans="1:7" ht="15" customHeight="1">
      <c r="A38" s="108">
        <v>20</v>
      </c>
      <c r="B38" s="98">
        <v>22039008</v>
      </c>
      <c r="C38" s="12" t="s">
        <v>159</v>
      </c>
      <c r="D38" s="10">
        <v>2</v>
      </c>
      <c r="E38" s="98">
        <v>3</v>
      </c>
      <c r="F38" s="19" t="s">
        <v>11</v>
      </c>
      <c r="G38" s="36"/>
    </row>
    <row r="39" spans="1:7" ht="15" customHeight="1">
      <c r="A39" s="97"/>
      <c r="B39" s="97"/>
      <c r="C39" s="12" t="s">
        <v>160</v>
      </c>
      <c r="D39" s="15">
        <v>1</v>
      </c>
      <c r="E39" s="97"/>
      <c r="F39" s="19" t="s">
        <v>153</v>
      </c>
      <c r="G39" s="36" t="s">
        <v>269</v>
      </c>
    </row>
    <row r="40" spans="1:7" ht="15" customHeight="1">
      <c r="A40" s="108">
        <v>21</v>
      </c>
      <c r="B40" s="98">
        <v>22039006</v>
      </c>
      <c r="C40" s="12" t="s">
        <v>275</v>
      </c>
      <c r="D40" s="10">
        <v>2</v>
      </c>
      <c r="E40" s="98">
        <v>3</v>
      </c>
      <c r="F40" s="19" t="s">
        <v>276</v>
      </c>
      <c r="G40" s="36"/>
    </row>
    <row r="41" spans="1:7" ht="15" customHeight="1">
      <c r="A41" s="97"/>
      <c r="B41" s="97"/>
      <c r="C41" s="12" t="s">
        <v>277</v>
      </c>
      <c r="D41" s="10">
        <v>1</v>
      </c>
      <c r="E41" s="97"/>
      <c r="F41" s="19"/>
      <c r="G41" s="36"/>
    </row>
    <row r="42" spans="1:7" ht="30">
      <c r="A42" s="20">
        <v>22</v>
      </c>
      <c r="B42" s="10">
        <v>22039036</v>
      </c>
      <c r="C42" s="26" t="s">
        <v>288</v>
      </c>
      <c r="D42" s="10">
        <v>7.5</v>
      </c>
      <c r="E42" s="10">
        <v>7.5</v>
      </c>
      <c r="F42" s="19" t="s">
        <v>289</v>
      </c>
      <c r="G42" s="36"/>
    </row>
    <row r="44" spans="1:7">
      <c r="A44" s="80" t="s">
        <v>266</v>
      </c>
    </row>
  </sheetData>
  <mergeCells count="42">
    <mergeCell ref="E40:E41"/>
    <mergeCell ref="A40:A41"/>
    <mergeCell ref="B40:B41"/>
    <mergeCell ref="E38:E39"/>
    <mergeCell ref="B38:B39"/>
    <mergeCell ref="A38:A39"/>
    <mergeCell ref="E31:E33"/>
    <mergeCell ref="B31:B33"/>
    <mergeCell ref="A31:A33"/>
    <mergeCell ref="E35:E36"/>
    <mergeCell ref="B35:B36"/>
    <mergeCell ref="A35:A36"/>
    <mergeCell ref="E21:E22"/>
    <mergeCell ref="B21:B22"/>
    <mergeCell ref="A21:A22"/>
    <mergeCell ref="B23:B28"/>
    <mergeCell ref="A23:A28"/>
    <mergeCell ref="E23:E28"/>
    <mergeCell ref="A16:A17"/>
    <mergeCell ref="B16:B17"/>
    <mergeCell ref="E16:E17"/>
    <mergeCell ref="B18:B19"/>
    <mergeCell ref="A18:A19"/>
    <mergeCell ref="E18:E19"/>
    <mergeCell ref="E2:E3"/>
    <mergeCell ref="B2:B3"/>
    <mergeCell ref="A2:A3"/>
    <mergeCell ref="A4:A5"/>
    <mergeCell ref="B4:B5"/>
    <mergeCell ref="E4:E5"/>
    <mergeCell ref="B7:B8"/>
    <mergeCell ref="A7:A8"/>
    <mergeCell ref="E14:E15"/>
    <mergeCell ref="B14:B15"/>
    <mergeCell ref="A14:A15"/>
    <mergeCell ref="E11:E12"/>
    <mergeCell ref="B11:B12"/>
    <mergeCell ref="A11:A12"/>
    <mergeCell ref="E9:E10"/>
    <mergeCell ref="B9:B10"/>
    <mergeCell ref="A9:A10"/>
    <mergeCell ref="E7:E8"/>
  </mergeCells>
  <phoneticPr fontId="24" type="noConversion"/>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8"/>
  <sheetViews>
    <sheetView zoomScale="143" zoomScaleNormal="119" workbookViewId="0">
      <selection activeCell="D12" sqref="D12"/>
    </sheetView>
  </sheetViews>
  <sheetFormatPr baseColWidth="10" defaultRowHeight="15"/>
  <cols>
    <col min="1" max="1" width="10" bestFit="1" customWidth="1"/>
    <col min="2" max="2" width="9.33203125" bestFit="1" customWidth="1"/>
    <col min="3" max="3" width="6.6640625" bestFit="1" customWidth="1"/>
  </cols>
  <sheetData>
    <row r="1" spans="1:3" s="73" customFormat="1">
      <c r="A1" s="74" t="s">
        <v>1</v>
      </c>
      <c r="B1" s="74" t="s">
        <v>35</v>
      </c>
      <c r="C1" s="119" t="s">
        <v>292</v>
      </c>
    </row>
    <row r="2" spans="1:3">
      <c r="A2" s="92">
        <v>22039033</v>
      </c>
      <c r="B2" s="93">
        <v>186</v>
      </c>
      <c r="C2" s="92">
        <v>1</v>
      </c>
    </row>
    <row r="3" spans="1:3">
      <c r="A3" s="92">
        <v>22039022</v>
      </c>
      <c r="B3" s="93">
        <v>62</v>
      </c>
      <c r="C3" s="92">
        <v>2</v>
      </c>
    </row>
    <row r="4" spans="1:3">
      <c r="A4" s="92">
        <v>22039005</v>
      </c>
      <c r="B4" s="93">
        <v>56</v>
      </c>
      <c r="C4" s="92">
        <v>3</v>
      </c>
    </row>
    <row r="5" spans="1:3">
      <c r="A5" s="92">
        <v>22039023</v>
      </c>
      <c r="B5" s="93">
        <v>54</v>
      </c>
      <c r="C5" s="92">
        <v>4</v>
      </c>
    </row>
    <row r="6" spans="1:3">
      <c r="A6" s="92">
        <v>22039021</v>
      </c>
      <c r="B6" s="93">
        <v>30</v>
      </c>
      <c r="C6" s="92">
        <v>5</v>
      </c>
    </row>
    <row r="7" spans="1:3">
      <c r="A7" s="92">
        <v>22039001</v>
      </c>
      <c r="B7" s="93">
        <v>18</v>
      </c>
      <c r="C7" s="92">
        <v>6</v>
      </c>
    </row>
    <row r="8" spans="1:3">
      <c r="A8" s="92">
        <v>22039030</v>
      </c>
      <c r="B8" s="93">
        <v>18</v>
      </c>
      <c r="C8" s="92">
        <v>6</v>
      </c>
    </row>
    <row r="9" spans="1:3">
      <c r="A9" s="92">
        <v>22039036</v>
      </c>
      <c r="B9" s="93">
        <v>7.5</v>
      </c>
      <c r="C9" s="92">
        <v>8</v>
      </c>
    </row>
    <row r="10" spans="1:3">
      <c r="A10" s="92">
        <v>22039050</v>
      </c>
      <c r="B10" s="93">
        <v>5</v>
      </c>
      <c r="C10" s="92">
        <v>9</v>
      </c>
    </row>
    <row r="11" spans="1:3">
      <c r="A11" s="92">
        <v>22039052</v>
      </c>
      <c r="B11" s="93">
        <v>4.5</v>
      </c>
      <c r="C11" s="92">
        <v>10</v>
      </c>
    </row>
    <row r="12" spans="1:3">
      <c r="A12" s="92">
        <v>22039029</v>
      </c>
      <c r="B12" s="93">
        <v>4</v>
      </c>
      <c r="C12" s="92">
        <v>11</v>
      </c>
    </row>
    <row r="13" spans="1:3">
      <c r="A13" s="92">
        <v>22039025</v>
      </c>
      <c r="B13" s="93">
        <v>3</v>
      </c>
      <c r="C13" s="92">
        <v>12</v>
      </c>
    </row>
    <row r="14" spans="1:3">
      <c r="A14" s="92">
        <v>22039006</v>
      </c>
      <c r="B14" s="93">
        <v>3</v>
      </c>
      <c r="C14" s="92">
        <v>12</v>
      </c>
    </row>
    <row r="15" spans="1:3">
      <c r="A15" s="92">
        <v>22039008</v>
      </c>
      <c r="B15" s="93">
        <v>3</v>
      </c>
      <c r="C15" s="92">
        <v>12</v>
      </c>
    </row>
    <row r="16" spans="1:3">
      <c r="A16" s="92">
        <v>22039026</v>
      </c>
      <c r="B16" s="93">
        <v>3</v>
      </c>
      <c r="C16" s="92">
        <v>12</v>
      </c>
    </row>
    <row r="17" spans="1:3">
      <c r="A17" s="92">
        <v>22039060</v>
      </c>
      <c r="B17" s="93">
        <v>2</v>
      </c>
      <c r="C17" s="92">
        <v>16</v>
      </c>
    </row>
    <row r="18" spans="1:3">
      <c r="A18" s="92">
        <v>22039028</v>
      </c>
      <c r="B18" s="93">
        <v>2</v>
      </c>
      <c r="C18" s="92">
        <v>16</v>
      </c>
    </row>
    <row r="19" spans="1:3">
      <c r="A19" s="92">
        <v>22039039</v>
      </c>
      <c r="B19" s="93">
        <v>2</v>
      </c>
      <c r="C19" s="92">
        <v>16</v>
      </c>
    </row>
    <row r="20" spans="1:3">
      <c r="A20" s="92">
        <v>22039055</v>
      </c>
      <c r="B20" s="93">
        <v>2</v>
      </c>
      <c r="C20" s="92">
        <v>16</v>
      </c>
    </row>
    <row r="21" spans="1:3">
      <c r="A21" s="92">
        <v>22039032</v>
      </c>
      <c r="B21" s="93">
        <v>1.5</v>
      </c>
      <c r="C21" s="92">
        <v>20</v>
      </c>
    </row>
    <row r="22" spans="1:3">
      <c r="A22" s="92">
        <v>22039014</v>
      </c>
      <c r="B22" s="93">
        <v>0.5</v>
      </c>
      <c r="C22" s="92">
        <v>21</v>
      </c>
    </row>
    <row r="23" spans="1:3">
      <c r="A23" s="92">
        <v>22039034</v>
      </c>
      <c r="B23" s="93">
        <v>0</v>
      </c>
      <c r="C23" s="92">
        <v>22</v>
      </c>
    </row>
    <row r="24" spans="1:3">
      <c r="A24" s="92">
        <v>22039057</v>
      </c>
      <c r="B24" s="93">
        <v>0</v>
      </c>
      <c r="C24" s="92">
        <v>22</v>
      </c>
    </row>
    <row r="25" spans="1:3">
      <c r="A25" s="92">
        <v>22039018</v>
      </c>
      <c r="B25" s="93">
        <v>0</v>
      </c>
      <c r="C25" s="92">
        <v>22</v>
      </c>
    </row>
    <row r="26" spans="1:3">
      <c r="A26" s="92">
        <v>22039031</v>
      </c>
      <c r="B26" s="93">
        <v>0</v>
      </c>
      <c r="C26" s="92">
        <v>22</v>
      </c>
    </row>
    <row r="27" spans="1:3">
      <c r="A27" s="92">
        <v>22039004</v>
      </c>
      <c r="B27" s="93">
        <v>0</v>
      </c>
      <c r="C27" s="92">
        <v>22</v>
      </c>
    </row>
    <row r="28" spans="1:3">
      <c r="A28" s="3"/>
      <c r="B28" s="89"/>
    </row>
  </sheetData>
  <sortState xmlns:xlrd2="http://schemas.microsoft.com/office/spreadsheetml/2017/richdata2" ref="A2:C28">
    <sortCondition ref="C1:C28"/>
  </sortState>
  <phoneticPr fontId="2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93"/>
  <sheetViews>
    <sheetView topLeftCell="A36" zoomScale="125" zoomScaleNormal="115" workbookViewId="0">
      <selection activeCell="C45" sqref="C45"/>
    </sheetView>
  </sheetViews>
  <sheetFormatPr baseColWidth="10" defaultColWidth="9" defaultRowHeight="15"/>
  <cols>
    <col min="1" max="1" width="6" style="2" bestFit="1" customWidth="1"/>
    <col min="2" max="2" width="10" style="2" bestFit="1" customWidth="1"/>
    <col min="3" max="3" width="89.83203125" style="6" bestFit="1" customWidth="1"/>
    <col min="4" max="4" width="6.5" style="5" bestFit="1" customWidth="1"/>
    <col min="5" max="5" width="7.5" style="2" bestFit="1" customWidth="1"/>
    <col min="6" max="6" width="20.33203125" style="42" bestFit="1" customWidth="1"/>
    <col min="7" max="7" width="31.6640625" style="43" bestFit="1" customWidth="1"/>
    <col min="8" max="8" width="9" style="9" customWidth="1"/>
    <col min="9" max="9" width="44.5" style="9" customWidth="1"/>
    <col min="10" max="10" width="53.1640625" style="9" customWidth="1"/>
    <col min="11" max="15" width="9" style="9" customWidth="1"/>
    <col min="16" max="16384" width="9" style="9"/>
  </cols>
  <sheetData>
    <row r="1" spans="1:10" s="41" customFormat="1" ht="16" customHeight="1">
      <c r="A1" s="32" t="s">
        <v>0</v>
      </c>
      <c r="B1" s="32" t="s">
        <v>1</v>
      </c>
      <c r="C1" s="32" t="s">
        <v>2</v>
      </c>
      <c r="D1" s="32" t="s">
        <v>3</v>
      </c>
      <c r="E1" s="32" t="s">
        <v>4</v>
      </c>
      <c r="F1" s="32" t="s">
        <v>5</v>
      </c>
      <c r="G1" s="32" t="s">
        <v>6</v>
      </c>
      <c r="I1" s="35" t="s">
        <v>7</v>
      </c>
    </row>
    <row r="2" spans="1:10" s="5" customFormat="1" ht="30" customHeight="1">
      <c r="A2" s="11">
        <v>1</v>
      </c>
      <c r="B2" s="11">
        <v>11939003</v>
      </c>
      <c r="C2" s="12" t="s">
        <v>161</v>
      </c>
      <c r="D2" s="11">
        <v>5</v>
      </c>
      <c r="E2" s="11">
        <v>5</v>
      </c>
      <c r="F2" s="12" t="s">
        <v>162</v>
      </c>
      <c r="G2" s="28"/>
      <c r="I2" s="1" t="s">
        <v>10</v>
      </c>
      <c r="J2" s="6" t="s">
        <v>117</v>
      </c>
    </row>
    <row r="3" spans="1:10" s="5" customFormat="1" ht="30" customHeight="1">
      <c r="A3" s="95">
        <v>2</v>
      </c>
      <c r="B3" s="95">
        <v>12039021</v>
      </c>
      <c r="C3" s="12" t="s">
        <v>163</v>
      </c>
      <c r="D3" s="11">
        <v>5</v>
      </c>
      <c r="E3" s="95">
        <v>7</v>
      </c>
      <c r="F3" s="12" t="s">
        <v>16</v>
      </c>
      <c r="G3" s="28"/>
    </row>
    <row r="4" spans="1:10">
      <c r="A4" s="97"/>
      <c r="B4" s="97"/>
      <c r="C4" s="12" t="s">
        <v>164</v>
      </c>
      <c r="D4" s="11">
        <v>2</v>
      </c>
      <c r="E4" s="97"/>
      <c r="F4" s="12" t="s">
        <v>135</v>
      </c>
      <c r="G4" s="28"/>
    </row>
    <row r="5" spans="1:10" ht="30" customHeight="1">
      <c r="A5" s="113">
        <v>3</v>
      </c>
      <c r="B5" s="95">
        <v>12239018</v>
      </c>
      <c r="C5" s="12" t="s">
        <v>165</v>
      </c>
      <c r="D5" s="22">
        <v>0</v>
      </c>
      <c r="E5" s="95">
        <v>3.6</v>
      </c>
      <c r="F5" s="12" t="s">
        <v>166</v>
      </c>
      <c r="G5" s="28" t="s">
        <v>167</v>
      </c>
    </row>
    <row r="6" spans="1:10">
      <c r="A6" s="96"/>
      <c r="B6" s="96"/>
      <c r="C6" s="12" t="s">
        <v>168</v>
      </c>
      <c r="D6" s="22">
        <v>0</v>
      </c>
      <c r="E6" s="96"/>
      <c r="F6" s="12" t="s">
        <v>147</v>
      </c>
      <c r="G6" s="28" t="s">
        <v>169</v>
      </c>
    </row>
    <row r="7" spans="1:10" ht="30" customHeight="1">
      <c r="A7" s="96"/>
      <c r="B7" s="96"/>
      <c r="C7" s="12" t="s">
        <v>170</v>
      </c>
      <c r="D7" s="22">
        <v>1.8</v>
      </c>
      <c r="E7" s="96"/>
      <c r="F7" s="12" t="s">
        <v>135</v>
      </c>
      <c r="G7" s="28" t="s">
        <v>171</v>
      </c>
    </row>
    <row r="8" spans="1:10" ht="30" customHeight="1">
      <c r="A8" s="97"/>
      <c r="B8" s="97"/>
      <c r="C8" s="12" t="s">
        <v>172</v>
      </c>
      <c r="D8" s="22">
        <v>1.8</v>
      </c>
      <c r="E8" s="97"/>
      <c r="F8" s="12" t="s">
        <v>135</v>
      </c>
      <c r="G8" s="28" t="s">
        <v>171</v>
      </c>
    </row>
    <row r="9" spans="1:10">
      <c r="A9" s="95">
        <v>4</v>
      </c>
      <c r="B9" s="95">
        <v>11839008</v>
      </c>
      <c r="C9" s="14" t="s">
        <v>173</v>
      </c>
      <c r="D9" s="11">
        <v>2</v>
      </c>
      <c r="E9" s="95">
        <v>7</v>
      </c>
      <c r="F9" s="12" t="s">
        <v>174</v>
      </c>
      <c r="G9" s="28"/>
    </row>
    <row r="10" spans="1:10" ht="30" customHeight="1">
      <c r="A10" s="97"/>
      <c r="B10" s="97"/>
      <c r="C10" s="12" t="s">
        <v>175</v>
      </c>
      <c r="D10" s="11">
        <v>5</v>
      </c>
      <c r="E10" s="97"/>
      <c r="F10" s="12" t="s">
        <v>16</v>
      </c>
      <c r="G10" s="28"/>
    </row>
    <row r="11" spans="1:10" ht="30" customHeight="1">
      <c r="A11" s="11">
        <v>5</v>
      </c>
      <c r="B11" s="11">
        <v>12139016</v>
      </c>
      <c r="C11" s="12" t="s">
        <v>176</v>
      </c>
      <c r="D11" s="11">
        <v>20</v>
      </c>
      <c r="E11" s="11">
        <v>20</v>
      </c>
      <c r="F11" s="12" t="s">
        <v>150</v>
      </c>
      <c r="G11" s="28"/>
    </row>
    <row r="12" spans="1:10" ht="30" customHeight="1">
      <c r="A12" s="95">
        <v>6</v>
      </c>
      <c r="B12" s="95">
        <v>12039002</v>
      </c>
      <c r="C12" s="12" t="s">
        <v>177</v>
      </c>
      <c r="D12" s="11">
        <v>18.75</v>
      </c>
      <c r="E12" s="95">
        <v>21.75</v>
      </c>
      <c r="F12" s="12" t="s">
        <v>9</v>
      </c>
      <c r="G12" s="28"/>
    </row>
    <row r="13" spans="1:10">
      <c r="A13" s="96"/>
      <c r="B13" s="96"/>
      <c r="C13" s="12" t="s">
        <v>178</v>
      </c>
      <c r="D13" s="11">
        <v>2</v>
      </c>
      <c r="E13" s="96"/>
      <c r="F13" s="12" t="s">
        <v>16</v>
      </c>
      <c r="G13" s="28"/>
    </row>
    <row r="14" spans="1:10">
      <c r="A14" s="97"/>
      <c r="B14" s="97"/>
      <c r="C14" s="12" t="s">
        <v>179</v>
      </c>
      <c r="D14" s="22">
        <v>1</v>
      </c>
      <c r="E14" s="97"/>
      <c r="F14" s="12" t="s">
        <v>34</v>
      </c>
      <c r="G14" s="28" t="s">
        <v>269</v>
      </c>
    </row>
    <row r="15" spans="1:10" ht="30" customHeight="1">
      <c r="A15" s="11">
        <v>7</v>
      </c>
      <c r="B15" s="11">
        <v>12239003</v>
      </c>
      <c r="C15" s="12" t="s">
        <v>180</v>
      </c>
      <c r="D15" s="11">
        <v>15</v>
      </c>
      <c r="E15" s="11">
        <v>15</v>
      </c>
      <c r="F15" s="12" t="s">
        <v>9</v>
      </c>
      <c r="G15" s="28"/>
    </row>
    <row r="16" spans="1:10" ht="30" customHeight="1">
      <c r="A16" s="95">
        <v>8</v>
      </c>
      <c r="B16" s="95">
        <v>11839006</v>
      </c>
      <c r="C16" s="12" t="s">
        <v>181</v>
      </c>
      <c r="D16" s="11">
        <v>57</v>
      </c>
      <c r="E16" s="95">
        <v>67</v>
      </c>
      <c r="F16" s="12" t="s">
        <v>150</v>
      </c>
      <c r="G16" s="28"/>
    </row>
    <row r="17" spans="1:7" ht="30" customHeight="1">
      <c r="A17" s="96"/>
      <c r="B17" s="96"/>
      <c r="C17" s="12" t="s">
        <v>182</v>
      </c>
      <c r="D17" s="11">
        <v>5</v>
      </c>
      <c r="E17" s="96"/>
      <c r="F17" s="12" t="s">
        <v>183</v>
      </c>
      <c r="G17" s="28"/>
    </row>
    <row r="18" spans="1:7" ht="30" customHeight="1">
      <c r="A18" s="97"/>
      <c r="B18" s="97"/>
      <c r="C18" s="12" t="s">
        <v>184</v>
      </c>
      <c r="D18" s="11">
        <v>5</v>
      </c>
      <c r="E18" s="97"/>
      <c r="F18" s="12" t="s">
        <v>185</v>
      </c>
      <c r="G18" s="28"/>
    </row>
    <row r="19" spans="1:7" ht="30" customHeight="1">
      <c r="A19" s="95">
        <v>9</v>
      </c>
      <c r="B19" s="95">
        <v>11939009</v>
      </c>
      <c r="C19" s="12" t="s">
        <v>186</v>
      </c>
      <c r="D19" s="22">
        <v>30</v>
      </c>
      <c r="E19" s="95">
        <v>30</v>
      </c>
      <c r="F19" s="12" t="s">
        <v>150</v>
      </c>
      <c r="G19" s="28" t="s">
        <v>128</v>
      </c>
    </row>
    <row r="20" spans="1:7" ht="30" customHeight="1">
      <c r="A20" s="97"/>
      <c r="B20" s="97"/>
      <c r="C20" s="12" t="s">
        <v>187</v>
      </c>
      <c r="D20" s="22">
        <v>0</v>
      </c>
      <c r="E20" s="97"/>
      <c r="F20" s="12" t="s">
        <v>150</v>
      </c>
      <c r="G20" s="28" t="s">
        <v>188</v>
      </c>
    </row>
    <row r="21" spans="1:7" ht="30" customHeight="1">
      <c r="A21" s="95">
        <v>10</v>
      </c>
      <c r="B21" s="95">
        <v>12139001</v>
      </c>
      <c r="C21" s="12" t="s">
        <v>189</v>
      </c>
      <c r="D21" s="11">
        <v>60</v>
      </c>
      <c r="E21" s="95">
        <v>61</v>
      </c>
      <c r="F21" s="12" t="s">
        <v>150</v>
      </c>
      <c r="G21" s="28"/>
    </row>
    <row r="22" spans="1:7" ht="30" customHeight="1">
      <c r="A22" s="97"/>
      <c r="B22" s="97"/>
      <c r="C22" s="12" t="s">
        <v>190</v>
      </c>
      <c r="D22" s="22">
        <v>1</v>
      </c>
      <c r="E22" s="97"/>
      <c r="F22" s="12" t="s">
        <v>191</v>
      </c>
      <c r="G22" s="28" t="s">
        <v>269</v>
      </c>
    </row>
    <row r="23" spans="1:7" ht="30" customHeight="1">
      <c r="A23" s="11">
        <v>11</v>
      </c>
      <c r="B23" s="11">
        <v>12039004</v>
      </c>
      <c r="C23" s="12" t="s">
        <v>192</v>
      </c>
      <c r="D23" s="11">
        <v>5</v>
      </c>
      <c r="E23" s="11">
        <v>5</v>
      </c>
      <c r="F23" s="12" t="s">
        <v>174</v>
      </c>
      <c r="G23" s="28"/>
    </row>
    <row r="24" spans="1:7" ht="30" customHeight="1">
      <c r="A24" s="95">
        <v>12</v>
      </c>
      <c r="B24" s="95">
        <v>11939018</v>
      </c>
      <c r="C24" s="12" t="s">
        <v>193</v>
      </c>
      <c r="D24" s="11">
        <v>18.75</v>
      </c>
      <c r="E24" s="95">
        <v>150.75</v>
      </c>
      <c r="F24" s="12" t="s">
        <v>150</v>
      </c>
      <c r="G24" s="28"/>
    </row>
    <row r="25" spans="1:7" ht="30" customHeight="1">
      <c r="A25" s="96"/>
      <c r="B25" s="96"/>
      <c r="C25" s="12" t="s">
        <v>194</v>
      </c>
      <c r="D25" s="11">
        <v>50</v>
      </c>
      <c r="E25" s="96"/>
      <c r="F25" s="12" t="s">
        <v>150</v>
      </c>
      <c r="G25" s="28"/>
    </row>
    <row r="26" spans="1:7" ht="30" customHeight="1">
      <c r="A26" s="96"/>
      <c r="B26" s="96"/>
      <c r="C26" s="12" t="s">
        <v>195</v>
      </c>
      <c r="D26" s="11">
        <v>80</v>
      </c>
      <c r="E26" s="96"/>
      <c r="F26" s="12" t="s">
        <v>150</v>
      </c>
      <c r="G26" s="28"/>
    </row>
    <row r="27" spans="1:7" ht="30" customHeight="1">
      <c r="A27" s="97"/>
      <c r="B27" s="97"/>
      <c r="C27" s="12" t="s">
        <v>196</v>
      </c>
      <c r="D27" s="11">
        <v>2</v>
      </c>
      <c r="E27" s="97"/>
      <c r="F27" s="12" t="s">
        <v>197</v>
      </c>
      <c r="G27" s="28"/>
    </row>
    <row r="28" spans="1:7" ht="30" customHeight="1">
      <c r="A28" s="95">
        <v>13</v>
      </c>
      <c r="B28" s="95">
        <v>12139012</v>
      </c>
      <c r="C28" s="12" t="s">
        <v>198</v>
      </c>
      <c r="D28" s="11">
        <v>30</v>
      </c>
      <c r="E28" s="95">
        <v>37</v>
      </c>
      <c r="F28" s="12" t="s">
        <v>9</v>
      </c>
      <c r="G28" s="28"/>
    </row>
    <row r="29" spans="1:7" ht="30" customHeight="1">
      <c r="A29" s="96"/>
      <c r="B29" s="96"/>
      <c r="C29" s="12" t="s">
        <v>199</v>
      </c>
      <c r="D29" s="11">
        <v>2</v>
      </c>
      <c r="E29" s="96"/>
      <c r="F29" s="12" t="s">
        <v>16</v>
      </c>
      <c r="G29" s="28"/>
    </row>
    <row r="30" spans="1:7" ht="30" customHeight="1">
      <c r="A30" s="96"/>
      <c r="B30" s="96"/>
      <c r="C30" s="12" t="s">
        <v>200</v>
      </c>
      <c r="D30" s="11">
        <v>2</v>
      </c>
      <c r="E30" s="96"/>
      <c r="F30" s="12" t="s">
        <v>201</v>
      </c>
      <c r="G30" s="28"/>
    </row>
    <row r="31" spans="1:7" ht="30" customHeight="1">
      <c r="A31" s="96"/>
      <c r="B31" s="96"/>
      <c r="C31" s="12" t="s">
        <v>202</v>
      </c>
      <c r="D31" s="22">
        <v>1</v>
      </c>
      <c r="E31" s="96"/>
      <c r="F31" s="12" t="s">
        <v>34</v>
      </c>
      <c r="G31" s="87" t="s">
        <v>269</v>
      </c>
    </row>
    <row r="32" spans="1:7" ht="30" customHeight="1">
      <c r="A32" s="97"/>
      <c r="B32" s="97"/>
      <c r="C32" s="12" t="s">
        <v>203</v>
      </c>
      <c r="D32" s="11">
        <v>2</v>
      </c>
      <c r="E32" s="97"/>
      <c r="F32" s="12" t="s">
        <v>11</v>
      </c>
      <c r="G32" s="28"/>
    </row>
    <row r="33" spans="1:7" ht="45" customHeight="1">
      <c r="A33" s="95">
        <v>14</v>
      </c>
      <c r="B33" s="95">
        <v>12139028</v>
      </c>
      <c r="C33" s="12" t="s">
        <v>204</v>
      </c>
      <c r="D33" s="11">
        <v>2</v>
      </c>
      <c r="E33" s="95">
        <v>8</v>
      </c>
      <c r="F33" s="12" t="s">
        <v>16</v>
      </c>
      <c r="G33" s="28"/>
    </row>
    <row r="34" spans="1:7" ht="30" customHeight="1">
      <c r="A34" s="96"/>
      <c r="B34" s="96"/>
      <c r="C34" s="12" t="s">
        <v>205</v>
      </c>
      <c r="D34" s="11">
        <v>2</v>
      </c>
      <c r="E34" s="96"/>
      <c r="F34" s="12" t="s">
        <v>16</v>
      </c>
      <c r="G34" s="28"/>
    </row>
    <row r="35" spans="1:7" ht="30" customHeight="1">
      <c r="A35" s="96"/>
      <c r="B35" s="96"/>
      <c r="C35" s="12" t="s">
        <v>259</v>
      </c>
      <c r="D35" s="22">
        <v>1</v>
      </c>
      <c r="E35" s="96"/>
      <c r="F35" s="12" t="s">
        <v>16</v>
      </c>
      <c r="G35" s="87" t="s">
        <v>269</v>
      </c>
    </row>
    <row r="36" spans="1:7" ht="45" customHeight="1">
      <c r="A36" s="96"/>
      <c r="B36" s="96"/>
      <c r="C36" s="12" t="s">
        <v>260</v>
      </c>
      <c r="D36" s="11">
        <v>2</v>
      </c>
      <c r="E36" s="96"/>
      <c r="F36" s="12" t="s">
        <v>16</v>
      </c>
      <c r="G36" s="28"/>
    </row>
    <row r="37" spans="1:7" ht="30" customHeight="1">
      <c r="A37" s="97"/>
      <c r="B37" s="97"/>
      <c r="C37" s="12" t="s">
        <v>263</v>
      </c>
      <c r="D37" s="22">
        <v>1</v>
      </c>
      <c r="E37" s="97"/>
      <c r="F37" s="12" t="s">
        <v>153</v>
      </c>
      <c r="G37" s="28" t="s">
        <v>269</v>
      </c>
    </row>
    <row r="38" spans="1:7" ht="30" customHeight="1">
      <c r="A38" s="95">
        <v>15</v>
      </c>
      <c r="B38" s="95">
        <v>11839007</v>
      </c>
      <c r="C38" s="12" t="s">
        <v>206</v>
      </c>
      <c r="D38" s="11">
        <v>80</v>
      </c>
      <c r="E38" s="95">
        <v>82</v>
      </c>
      <c r="F38" s="12" t="s">
        <v>9</v>
      </c>
      <c r="G38" s="28"/>
    </row>
    <row r="39" spans="1:7" ht="30" customHeight="1">
      <c r="A39" s="97"/>
      <c r="B39" s="97"/>
      <c r="C39" s="12" t="s">
        <v>207</v>
      </c>
      <c r="D39" s="11">
        <v>2</v>
      </c>
      <c r="E39" s="97"/>
      <c r="F39" s="12" t="s">
        <v>11</v>
      </c>
      <c r="G39" s="28"/>
    </row>
    <row r="40" spans="1:7" ht="30" customHeight="1">
      <c r="A40" s="95">
        <v>16</v>
      </c>
      <c r="B40" s="95">
        <v>12039010</v>
      </c>
      <c r="C40" s="12" t="s">
        <v>208</v>
      </c>
      <c r="D40" s="11">
        <v>2</v>
      </c>
      <c r="E40" s="95">
        <v>3</v>
      </c>
      <c r="F40" s="12" t="s">
        <v>144</v>
      </c>
      <c r="G40" s="28"/>
    </row>
    <row r="41" spans="1:7" ht="30" customHeight="1">
      <c r="A41" s="96"/>
      <c r="B41" s="96"/>
      <c r="C41" s="12" t="s">
        <v>209</v>
      </c>
      <c r="D41" s="22">
        <v>0</v>
      </c>
      <c r="E41" s="96"/>
      <c r="F41" s="12" t="s">
        <v>16</v>
      </c>
      <c r="G41" s="28" t="s">
        <v>210</v>
      </c>
    </row>
    <row r="42" spans="1:7">
      <c r="A42" s="97"/>
      <c r="B42" s="97"/>
      <c r="C42" s="12" t="s">
        <v>262</v>
      </c>
      <c r="D42" s="22">
        <v>1</v>
      </c>
      <c r="E42" s="97"/>
      <c r="F42" s="12" t="s">
        <v>153</v>
      </c>
      <c r="G42" s="28" t="s">
        <v>269</v>
      </c>
    </row>
    <row r="43" spans="1:7">
      <c r="A43" s="11">
        <v>17</v>
      </c>
      <c r="B43" s="11">
        <v>12039012</v>
      </c>
      <c r="C43" s="12" t="s">
        <v>211</v>
      </c>
      <c r="D43" s="11">
        <v>2</v>
      </c>
      <c r="E43" s="11">
        <v>2</v>
      </c>
      <c r="F43" s="12" t="s">
        <v>16</v>
      </c>
      <c r="G43" s="28"/>
    </row>
    <row r="44" spans="1:7" ht="30" customHeight="1">
      <c r="A44" s="95">
        <v>18</v>
      </c>
      <c r="B44" s="95">
        <v>11839010</v>
      </c>
      <c r="C44" s="12" t="s">
        <v>212</v>
      </c>
      <c r="D44" s="11">
        <v>80</v>
      </c>
      <c r="E44" s="95">
        <v>119</v>
      </c>
      <c r="F44" s="12" t="s">
        <v>9</v>
      </c>
      <c r="G44" s="28"/>
    </row>
    <row r="45" spans="1:7" ht="30" customHeight="1">
      <c r="A45" s="96"/>
      <c r="B45" s="96"/>
      <c r="C45" s="12" t="s">
        <v>213</v>
      </c>
      <c r="D45" s="11">
        <v>30</v>
      </c>
      <c r="E45" s="96"/>
      <c r="F45" s="12" t="s">
        <v>9</v>
      </c>
      <c r="G45" s="28"/>
    </row>
    <row r="46" spans="1:7">
      <c r="A46" s="96"/>
      <c r="B46" s="96"/>
      <c r="C46" s="12" t="s">
        <v>214</v>
      </c>
      <c r="D46" s="11">
        <v>2</v>
      </c>
      <c r="E46" s="96"/>
      <c r="F46" s="12" t="s">
        <v>215</v>
      </c>
      <c r="G46" s="28"/>
    </row>
    <row r="47" spans="1:7">
      <c r="A47" s="96"/>
      <c r="B47" s="96"/>
      <c r="C47" s="12" t="s">
        <v>216</v>
      </c>
      <c r="D47" s="11">
        <v>2</v>
      </c>
      <c r="E47" s="96"/>
      <c r="F47" s="12" t="s">
        <v>215</v>
      </c>
      <c r="G47" s="28"/>
    </row>
    <row r="48" spans="1:7" ht="30" customHeight="1">
      <c r="A48" s="97"/>
      <c r="B48" s="97"/>
      <c r="C48" s="12" t="s">
        <v>217</v>
      </c>
      <c r="D48" s="11">
        <v>5</v>
      </c>
      <c r="E48" s="97"/>
      <c r="F48" s="12" t="s">
        <v>11</v>
      </c>
      <c r="G48" s="28"/>
    </row>
    <row r="49" spans="1:7" ht="30" customHeight="1">
      <c r="A49" s="95">
        <v>19</v>
      </c>
      <c r="B49" s="95">
        <v>11939004</v>
      </c>
      <c r="C49" s="12" t="s">
        <v>218</v>
      </c>
      <c r="D49" s="22">
        <v>50</v>
      </c>
      <c r="E49" s="116">
        <v>60</v>
      </c>
      <c r="F49" s="12" t="s">
        <v>9</v>
      </c>
      <c r="G49" s="28" t="s">
        <v>219</v>
      </c>
    </row>
    <row r="50" spans="1:7">
      <c r="A50" s="96"/>
      <c r="B50" s="96"/>
      <c r="C50" s="12" t="s">
        <v>220</v>
      </c>
      <c r="D50" s="11">
        <v>5</v>
      </c>
      <c r="E50" s="96"/>
      <c r="F50" s="12" t="s">
        <v>16</v>
      </c>
      <c r="G50" s="117" t="s">
        <v>221</v>
      </c>
    </row>
    <row r="51" spans="1:7">
      <c r="A51" s="96"/>
      <c r="B51" s="96"/>
      <c r="C51" s="26" t="s">
        <v>151</v>
      </c>
      <c r="D51" s="11">
        <v>2</v>
      </c>
      <c r="E51" s="96"/>
      <c r="F51" s="12" t="s">
        <v>16</v>
      </c>
      <c r="G51" s="96"/>
    </row>
    <row r="52" spans="1:7">
      <c r="A52" s="96"/>
      <c r="B52" s="96"/>
      <c r="C52" s="12" t="s">
        <v>222</v>
      </c>
      <c r="D52" s="11">
        <v>2</v>
      </c>
      <c r="E52" s="96"/>
      <c r="F52" s="12" t="s">
        <v>135</v>
      </c>
      <c r="G52" s="96"/>
    </row>
    <row r="53" spans="1:7">
      <c r="A53" s="96"/>
      <c r="B53" s="96"/>
      <c r="C53" s="12" t="s">
        <v>223</v>
      </c>
      <c r="D53" s="22">
        <v>1</v>
      </c>
      <c r="E53" s="96"/>
      <c r="F53" s="12" t="s">
        <v>34</v>
      </c>
      <c r="G53" s="96"/>
    </row>
    <row r="54" spans="1:7">
      <c r="A54" s="97"/>
      <c r="B54" s="97"/>
      <c r="C54" s="12" t="s">
        <v>264</v>
      </c>
      <c r="D54" s="22">
        <v>1</v>
      </c>
      <c r="E54" s="97"/>
      <c r="F54" s="12" t="s">
        <v>153</v>
      </c>
      <c r="G54" s="97"/>
    </row>
    <row r="55" spans="1:7" ht="30" customHeight="1">
      <c r="A55" s="95">
        <v>20</v>
      </c>
      <c r="B55" s="95">
        <v>12039015</v>
      </c>
      <c r="C55" s="12" t="s">
        <v>224</v>
      </c>
      <c r="D55" s="11">
        <v>30</v>
      </c>
      <c r="E55" s="95">
        <v>86</v>
      </c>
      <c r="F55" s="12" t="s">
        <v>9</v>
      </c>
      <c r="G55" s="28"/>
    </row>
    <row r="56" spans="1:7" ht="45" customHeight="1">
      <c r="A56" s="96"/>
      <c r="B56" s="96"/>
      <c r="C56" s="12" t="s">
        <v>225</v>
      </c>
      <c r="D56" s="11">
        <v>54</v>
      </c>
      <c r="E56" s="96"/>
      <c r="F56" s="12" t="s">
        <v>9</v>
      </c>
      <c r="G56" s="28"/>
    </row>
    <row r="57" spans="1:7" ht="30" customHeight="1">
      <c r="A57" s="97"/>
      <c r="B57" s="97"/>
      <c r="C57" s="26" t="s">
        <v>226</v>
      </c>
      <c r="D57" s="11">
        <v>2</v>
      </c>
      <c r="E57" s="97"/>
      <c r="F57" s="12" t="s">
        <v>16</v>
      </c>
      <c r="G57" s="28"/>
    </row>
    <row r="58" spans="1:7" ht="30" customHeight="1">
      <c r="A58" s="95">
        <v>21</v>
      </c>
      <c r="B58" s="95">
        <v>12039005</v>
      </c>
      <c r="C58" s="12" t="s">
        <v>227</v>
      </c>
      <c r="D58" s="11">
        <v>5</v>
      </c>
      <c r="E58" s="95">
        <v>29</v>
      </c>
      <c r="F58" s="12" t="s">
        <v>185</v>
      </c>
      <c r="G58" s="28"/>
    </row>
    <row r="59" spans="1:7">
      <c r="A59" s="96"/>
      <c r="B59" s="96"/>
      <c r="C59" s="12" t="s">
        <v>228</v>
      </c>
      <c r="D59" s="11">
        <v>20</v>
      </c>
      <c r="E59" s="96"/>
      <c r="F59" s="12" t="s">
        <v>150</v>
      </c>
      <c r="G59" s="28"/>
    </row>
    <row r="60" spans="1:7" ht="29" customHeight="1">
      <c r="A60" s="96"/>
      <c r="B60" s="96"/>
      <c r="C60" s="12" t="s">
        <v>229</v>
      </c>
      <c r="D60" s="11">
        <v>2</v>
      </c>
      <c r="E60" s="96"/>
      <c r="F60" s="12" t="s">
        <v>11</v>
      </c>
      <c r="G60" s="28"/>
    </row>
    <row r="61" spans="1:7" ht="30" customHeight="1">
      <c r="A61" s="97"/>
      <c r="B61" s="97"/>
      <c r="C61" s="12" t="s">
        <v>230</v>
      </c>
      <c r="D61" s="11">
        <v>2</v>
      </c>
      <c r="E61" s="97"/>
      <c r="F61" s="12" t="s">
        <v>231</v>
      </c>
      <c r="G61" s="28"/>
    </row>
    <row r="62" spans="1:7">
      <c r="A62" s="95">
        <v>22</v>
      </c>
      <c r="B62" s="95">
        <v>11939007</v>
      </c>
      <c r="C62" s="12" t="s">
        <v>232</v>
      </c>
      <c r="D62" s="11">
        <v>2</v>
      </c>
      <c r="E62" s="95">
        <v>3</v>
      </c>
      <c r="F62" s="12" t="s">
        <v>141</v>
      </c>
      <c r="G62" s="28"/>
    </row>
    <row r="63" spans="1:7" ht="30" customHeight="1">
      <c r="A63" s="97"/>
      <c r="B63" s="97"/>
      <c r="C63" s="12" t="s">
        <v>233</v>
      </c>
      <c r="D63" s="22">
        <v>1</v>
      </c>
      <c r="E63" s="97"/>
      <c r="F63" s="12" t="s">
        <v>34</v>
      </c>
      <c r="G63" s="87" t="s">
        <v>269</v>
      </c>
    </row>
    <row r="64" spans="1:7" ht="30" customHeight="1">
      <c r="A64" s="95">
        <v>23</v>
      </c>
      <c r="B64" s="95">
        <v>12039018</v>
      </c>
      <c r="C64" s="12" t="s">
        <v>234</v>
      </c>
      <c r="D64" s="11">
        <v>30</v>
      </c>
      <c r="E64" s="95">
        <v>37</v>
      </c>
      <c r="F64" s="12" t="s">
        <v>150</v>
      </c>
      <c r="G64" s="28"/>
    </row>
    <row r="65" spans="1:7" ht="45" customHeight="1">
      <c r="A65" s="96"/>
      <c r="B65" s="96"/>
      <c r="C65" s="12" t="s">
        <v>235</v>
      </c>
      <c r="D65" s="11">
        <v>5</v>
      </c>
      <c r="E65" s="96"/>
      <c r="F65" s="12" t="s">
        <v>16</v>
      </c>
      <c r="G65" s="28"/>
    </row>
    <row r="66" spans="1:7" ht="30" customHeight="1">
      <c r="A66" s="97"/>
      <c r="B66" s="97"/>
      <c r="C66" s="12" t="s">
        <v>236</v>
      </c>
      <c r="D66" s="11">
        <v>2</v>
      </c>
      <c r="E66" s="97"/>
      <c r="F66" s="12" t="s">
        <v>11</v>
      </c>
      <c r="G66" s="28"/>
    </row>
    <row r="67" spans="1:7">
      <c r="A67" s="11">
        <v>24</v>
      </c>
      <c r="B67" s="11">
        <v>11939016</v>
      </c>
      <c r="C67" s="12" t="s">
        <v>223</v>
      </c>
      <c r="D67" s="22">
        <v>1</v>
      </c>
      <c r="E67" s="11">
        <v>1</v>
      </c>
      <c r="F67" s="12" t="s">
        <v>34</v>
      </c>
      <c r="G67" s="87" t="s">
        <v>269</v>
      </c>
    </row>
    <row r="68" spans="1:7" ht="30" customHeight="1">
      <c r="A68" s="95">
        <v>25</v>
      </c>
      <c r="B68" s="95">
        <v>12239004</v>
      </c>
      <c r="C68" s="12" t="s">
        <v>237</v>
      </c>
      <c r="D68" s="22">
        <v>60</v>
      </c>
      <c r="E68" s="95">
        <v>68.75</v>
      </c>
      <c r="F68" s="12" t="s">
        <v>166</v>
      </c>
      <c r="G68" s="28" t="s">
        <v>128</v>
      </c>
    </row>
    <row r="69" spans="1:7">
      <c r="A69" s="96"/>
      <c r="B69" s="96"/>
      <c r="C69" s="12" t="s">
        <v>238</v>
      </c>
      <c r="D69" s="11">
        <v>2.5</v>
      </c>
      <c r="E69" s="96"/>
      <c r="F69" s="12" t="s">
        <v>9</v>
      </c>
      <c r="G69" s="28"/>
    </row>
    <row r="70" spans="1:7">
      <c r="A70" s="96"/>
      <c r="B70" s="96"/>
      <c r="C70" s="12" t="s">
        <v>239</v>
      </c>
      <c r="D70" s="11">
        <v>2</v>
      </c>
      <c r="E70" s="96"/>
      <c r="F70" s="12" t="s">
        <v>11</v>
      </c>
      <c r="G70" s="28"/>
    </row>
    <row r="71" spans="1:7">
      <c r="A71" s="118"/>
      <c r="B71" s="118"/>
      <c r="C71" s="82" t="s">
        <v>273</v>
      </c>
      <c r="D71" s="81">
        <v>2</v>
      </c>
      <c r="E71" s="118"/>
      <c r="F71" s="82"/>
      <c r="G71" s="83"/>
    </row>
    <row r="72" spans="1:7">
      <c r="A72" s="118"/>
      <c r="B72" s="118"/>
      <c r="C72" s="86" t="s">
        <v>274</v>
      </c>
      <c r="D72" s="81">
        <v>0.5</v>
      </c>
      <c r="E72" s="118"/>
      <c r="F72" s="82"/>
      <c r="G72" s="83"/>
    </row>
    <row r="73" spans="1:7">
      <c r="A73" s="118"/>
      <c r="B73" s="118"/>
      <c r="C73" s="82" t="s">
        <v>272</v>
      </c>
      <c r="D73" s="81">
        <v>1.25</v>
      </c>
      <c r="E73" s="118"/>
      <c r="F73" s="82"/>
      <c r="G73" s="83"/>
    </row>
    <row r="74" spans="1:7">
      <c r="A74" s="97"/>
      <c r="B74" s="97"/>
      <c r="C74" s="12" t="s">
        <v>240</v>
      </c>
      <c r="D74" s="11">
        <v>0.5</v>
      </c>
      <c r="E74" s="97"/>
      <c r="F74" s="12" t="s">
        <v>153</v>
      </c>
      <c r="G74" s="28"/>
    </row>
    <row r="75" spans="1:7" ht="45" customHeight="1">
      <c r="A75" s="95">
        <v>26</v>
      </c>
      <c r="B75" s="95">
        <v>12139031</v>
      </c>
      <c r="C75" s="12" t="s">
        <v>241</v>
      </c>
      <c r="D75" s="11">
        <v>80</v>
      </c>
      <c r="E75" s="95">
        <v>107.5</v>
      </c>
      <c r="F75" s="12" t="s">
        <v>9</v>
      </c>
      <c r="G75" s="28"/>
    </row>
    <row r="76" spans="1:7" ht="30" customHeight="1">
      <c r="A76" s="96"/>
      <c r="B76" s="96"/>
      <c r="C76" s="12" t="s">
        <v>242</v>
      </c>
      <c r="D76" s="11">
        <v>20</v>
      </c>
      <c r="E76" s="96"/>
      <c r="F76" s="12" t="s">
        <v>9</v>
      </c>
      <c r="G76" s="28"/>
    </row>
    <row r="77" spans="1:7" ht="30" customHeight="1">
      <c r="A77" s="97"/>
      <c r="B77" s="97"/>
      <c r="C77" s="12" t="s">
        <v>243</v>
      </c>
      <c r="D77" s="11">
        <v>7.5</v>
      </c>
      <c r="E77" s="97"/>
      <c r="F77" s="12" t="s">
        <v>9</v>
      </c>
      <c r="G77" s="28"/>
    </row>
    <row r="78" spans="1:7">
      <c r="A78" s="95">
        <v>27</v>
      </c>
      <c r="B78" s="95">
        <v>12039008</v>
      </c>
      <c r="C78" s="26" t="s">
        <v>244</v>
      </c>
      <c r="D78" s="11">
        <v>2</v>
      </c>
      <c r="E78" s="95">
        <v>3</v>
      </c>
      <c r="F78" s="12" t="s">
        <v>16</v>
      </c>
      <c r="G78" s="28"/>
    </row>
    <row r="79" spans="1:7">
      <c r="A79" s="97"/>
      <c r="B79" s="97"/>
      <c r="C79" s="12" t="s">
        <v>245</v>
      </c>
      <c r="D79" s="22">
        <v>1</v>
      </c>
      <c r="E79" s="97"/>
      <c r="F79" s="12" t="s">
        <v>34</v>
      </c>
      <c r="G79" s="88" t="s">
        <v>267</v>
      </c>
    </row>
    <row r="80" spans="1:7" ht="30" customHeight="1">
      <c r="A80" s="95">
        <v>28</v>
      </c>
      <c r="B80" s="95">
        <v>11939006</v>
      </c>
      <c r="C80" s="12" t="s">
        <v>246</v>
      </c>
      <c r="D80" s="11">
        <v>50</v>
      </c>
      <c r="E80" s="95">
        <v>100</v>
      </c>
      <c r="F80" s="12" t="s">
        <v>150</v>
      </c>
      <c r="G80" s="28"/>
    </row>
    <row r="81" spans="1:7">
      <c r="A81" s="96"/>
      <c r="B81" s="96"/>
      <c r="C81" s="12" t="s">
        <v>247</v>
      </c>
      <c r="D81" s="11">
        <v>20</v>
      </c>
      <c r="E81" s="96"/>
      <c r="F81" s="12" t="s">
        <v>150</v>
      </c>
      <c r="G81" s="28"/>
    </row>
    <row r="82" spans="1:7" ht="30" customHeight="1">
      <c r="A82" s="96"/>
      <c r="B82" s="96"/>
      <c r="C82" s="12" t="s">
        <v>248</v>
      </c>
      <c r="D82" s="11">
        <v>20</v>
      </c>
      <c r="E82" s="96"/>
      <c r="F82" s="12" t="s">
        <v>150</v>
      </c>
      <c r="G82" s="28"/>
    </row>
    <row r="83" spans="1:7" ht="30" customHeight="1">
      <c r="A83" s="96"/>
      <c r="B83" s="96"/>
      <c r="C83" s="12" t="s">
        <v>249</v>
      </c>
      <c r="D83" s="11">
        <v>5</v>
      </c>
      <c r="E83" s="96"/>
      <c r="F83" s="12" t="s">
        <v>9</v>
      </c>
      <c r="G83" s="28"/>
    </row>
    <row r="84" spans="1:7">
      <c r="A84" s="96"/>
      <c r="B84" s="96"/>
      <c r="C84" s="12" t="s">
        <v>250</v>
      </c>
      <c r="D84" s="11">
        <v>2</v>
      </c>
      <c r="E84" s="96"/>
      <c r="F84" s="12" t="s">
        <v>16</v>
      </c>
      <c r="G84" s="28"/>
    </row>
    <row r="85" spans="1:7">
      <c r="A85" s="96"/>
      <c r="B85" s="96"/>
      <c r="C85" s="12" t="s">
        <v>251</v>
      </c>
      <c r="D85" s="11">
        <v>2</v>
      </c>
      <c r="E85" s="96"/>
      <c r="F85" s="12" t="s">
        <v>16</v>
      </c>
      <c r="G85" s="28"/>
    </row>
    <row r="86" spans="1:7">
      <c r="A86" s="96"/>
      <c r="B86" s="96"/>
      <c r="C86" s="12" t="s">
        <v>286</v>
      </c>
      <c r="D86" s="11">
        <v>2</v>
      </c>
      <c r="E86" s="96"/>
      <c r="F86" s="12" t="s">
        <v>11</v>
      </c>
      <c r="G86" s="28" t="s">
        <v>287</v>
      </c>
    </row>
    <row r="87" spans="1:7">
      <c r="A87" s="97"/>
      <c r="B87" s="97"/>
      <c r="C87" s="12" t="s">
        <v>252</v>
      </c>
      <c r="D87" s="22">
        <v>0</v>
      </c>
      <c r="E87" s="97"/>
      <c r="F87" s="12" t="s">
        <v>16</v>
      </c>
      <c r="G87" s="28" t="s">
        <v>253</v>
      </c>
    </row>
    <row r="88" spans="1:7" ht="15" customHeight="1">
      <c r="A88" s="114">
        <v>29</v>
      </c>
      <c r="B88" s="114">
        <v>12139002</v>
      </c>
      <c r="C88" s="12" t="s">
        <v>254</v>
      </c>
      <c r="D88" s="22">
        <v>1</v>
      </c>
      <c r="E88" s="114">
        <v>1</v>
      </c>
      <c r="F88" s="12" t="s">
        <v>34</v>
      </c>
      <c r="G88" s="87" t="s">
        <v>269</v>
      </c>
    </row>
    <row r="89" spans="1:7" ht="30" customHeight="1">
      <c r="A89" s="115"/>
      <c r="B89" s="115"/>
      <c r="C89" s="12" t="s">
        <v>255</v>
      </c>
      <c r="D89" s="22">
        <v>0</v>
      </c>
      <c r="E89" s="115"/>
      <c r="F89" s="12" t="s">
        <v>16</v>
      </c>
      <c r="G89" s="28" t="s">
        <v>253</v>
      </c>
    </row>
    <row r="90" spans="1:7" ht="30" customHeight="1">
      <c r="A90" s="11">
        <v>30</v>
      </c>
      <c r="B90" s="11">
        <v>11939017</v>
      </c>
      <c r="C90" s="12" t="s">
        <v>256</v>
      </c>
      <c r="D90" s="11">
        <v>60</v>
      </c>
      <c r="E90" s="11">
        <v>60</v>
      </c>
      <c r="F90" s="12" t="s">
        <v>150</v>
      </c>
      <c r="G90" s="28"/>
    </row>
    <row r="91" spans="1:7">
      <c r="A91" s="11">
        <v>31</v>
      </c>
      <c r="B91" s="11">
        <v>12139022</v>
      </c>
      <c r="C91" s="12" t="s">
        <v>268</v>
      </c>
      <c r="D91" s="11">
        <v>1</v>
      </c>
      <c r="E91" s="11">
        <v>1</v>
      </c>
      <c r="F91" s="12" t="s">
        <v>271</v>
      </c>
      <c r="G91" s="11"/>
    </row>
    <row r="93" spans="1:7">
      <c r="A93" s="80" t="s">
        <v>266</v>
      </c>
    </row>
  </sheetData>
  <mergeCells count="70">
    <mergeCell ref="E80:E87"/>
    <mergeCell ref="B80:B87"/>
    <mergeCell ref="A80:A87"/>
    <mergeCell ref="B75:B77"/>
    <mergeCell ref="A75:A77"/>
    <mergeCell ref="E75:E77"/>
    <mergeCell ref="E78:E79"/>
    <mergeCell ref="B78:B79"/>
    <mergeCell ref="A78:A79"/>
    <mergeCell ref="E64:E66"/>
    <mergeCell ref="B64:B66"/>
    <mergeCell ref="A64:A66"/>
    <mergeCell ref="E68:E74"/>
    <mergeCell ref="B68:B74"/>
    <mergeCell ref="A68:A74"/>
    <mergeCell ref="E58:E61"/>
    <mergeCell ref="B58:B61"/>
    <mergeCell ref="A58:A61"/>
    <mergeCell ref="E62:E63"/>
    <mergeCell ref="B62:B63"/>
    <mergeCell ref="A62:A63"/>
    <mergeCell ref="E49:E54"/>
    <mergeCell ref="G50:G54"/>
    <mergeCell ref="B49:B54"/>
    <mergeCell ref="A49:A54"/>
    <mergeCell ref="E55:E57"/>
    <mergeCell ref="B55:B57"/>
    <mergeCell ref="A55:A57"/>
    <mergeCell ref="E40:E42"/>
    <mergeCell ref="B40:B42"/>
    <mergeCell ref="A40:A42"/>
    <mergeCell ref="E44:E48"/>
    <mergeCell ref="B44:B48"/>
    <mergeCell ref="A44:A48"/>
    <mergeCell ref="E33:E37"/>
    <mergeCell ref="B33:B37"/>
    <mergeCell ref="A33:A37"/>
    <mergeCell ref="E38:E39"/>
    <mergeCell ref="B38:B39"/>
    <mergeCell ref="A38:A39"/>
    <mergeCell ref="B24:B27"/>
    <mergeCell ref="A24:A27"/>
    <mergeCell ref="E28:E32"/>
    <mergeCell ref="B28:B32"/>
    <mergeCell ref="A28:A32"/>
    <mergeCell ref="B3:B4"/>
    <mergeCell ref="A3:A4"/>
    <mergeCell ref="E3:E4"/>
    <mergeCell ref="B9:B10"/>
    <mergeCell ref="A9:A10"/>
    <mergeCell ref="E9:E10"/>
    <mergeCell ref="A5:A8"/>
    <mergeCell ref="B5:B8"/>
    <mergeCell ref="E5:E8"/>
    <mergeCell ref="A88:A89"/>
    <mergeCell ref="B88:B89"/>
    <mergeCell ref="E88:E89"/>
    <mergeCell ref="A12:A14"/>
    <mergeCell ref="B12:B14"/>
    <mergeCell ref="E12:E14"/>
    <mergeCell ref="E16:E18"/>
    <mergeCell ref="B16:B18"/>
    <mergeCell ref="A16:A18"/>
    <mergeCell ref="E19:E20"/>
    <mergeCell ref="B19:B20"/>
    <mergeCell ref="A19:A20"/>
    <mergeCell ref="E21:E22"/>
    <mergeCell ref="B21:B22"/>
    <mergeCell ref="A21:A22"/>
    <mergeCell ref="E24:E27"/>
  </mergeCells>
  <phoneticPr fontId="24" type="noConversion"/>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33"/>
  <sheetViews>
    <sheetView tabSelected="1" topLeftCell="A4" zoomScale="150" zoomScaleNormal="113" workbookViewId="0">
      <selection activeCell="F13" sqref="F13"/>
    </sheetView>
  </sheetViews>
  <sheetFormatPr baseColWidth="10" defaultRowHeight="15"/>
  <cols>
    <col min="1" max="1" width="10" bestFit="1" customWidth="1"/>
    <col min="2" max="2" width="9.33203125" bestFit="1" customWidth="1"/>
    <col min="3" max="3" width="6.6640625" bestFit="1" customWidth="1"/>
  </cols>
  <sheetData>
    <row r="1" spans="1:3" s="73" customFormat="1">
      <c r="A1" s="74" t="s">
        <v>1</v>
      </c>
      <c r="B1" s="74" t="s">
        <v>35</v>
      </c>
      <c r="C1" s="119" t="s">
        <v>292</v>
      </c>
    </row>
    <row r="2" spans="1:3">
      <c r="A2" s="92">
        <v>11939018</v>
      </c>
      <c r="B2" s="93">
        <v>150.75</v>
      </c>
      <c r="C2" s="92">
        <v>1</v>
      </c>
    </row>
    <row r="3" spans="1:3">
      <c r="A3" s="92">
        <v>11839010</v>
      </c>
      <c r="B3" s="93">
        <v>119</v>
      </c>
      <c r="C3" s="92">
        <v>2</v>
      </c>
    </row>
    <row r="4" spans="1:3">
      <c r="A4" s="92">
        <v>12139031</v>
      </c>
      <c r="B4" s="93">
        <v>107.5</v>
      </c>
      <c r="C4" s="92">
        <v>3</v>
      </c>
    </row>
    <row r="5" spans="1:3">
      <c r="A5" s="92">
        <v>11939006</v>
      </c>
      <c r="B5" s="93">
        <v>100</v>
      </c>
      <c r="C5" s="92">
        <v>4</v>
      </c>
    </row>
    <row r="6" spans="1:3">
      <c r="A6" s="92">
        <v>12039015</v>
      </c>
      <c r="B6" s="93">
        <v>86</v>
      </c>
      <c r="C6" s="92">
        <v>5</v>
      </c>
    </row>
    <row r="7" spans="1:3">
      <c r="A7" s="92">
        <v>11839007</v>
      </c>
      <c r="B7" s="93">
        <v>82</v>
      </c>
      <c r="C7" s="92">
        <v>6</v>
      </c>
    </row>
    <row r="8" spans="1:3">
      <c r="A8" s="92">
        <v>12239004</v>
      </c>
      <c r="B8" s="93">
        <v>68.75</v>
      </c>
      <c r="C8" s="92">
        <v>7</v>
      </c>
    </row>
    <row r="9" spans="1:3">
      <c r="A9" s="92">
        <v>11839006</v>
      </c>
      <c r="B9" s="93">
        <v>67</v>
      </c>
      <c r="C9" s="92">
        <v>8</v>
      </c>
    </row>
    <row r="10" spans="1:3">
      <c r="A10" s="92">
        <v>12139001</v>
      </c>
      <c r="B10" s="93">
        <v>61</v>
      </c>
      <c r="C10" s="92">
        <v>9</v>
      </c>
    </row>
    <row r="11" spans="1:3">
      <c r="A11" s="92">
        <v>11939017</v>
      </c>
      <c r="B11" s="93">
        <v>60</v>
      </c>
      <c r="C11" s="92">
        <v>10</v>
      </c>
    </row>
    <row r="12" spans="1:3">
      <c r="A12" s="92">
        <v>11939004</v>
      </c>
      <c r="B12" s="93">
        <v>60</v>
      </c>
      <c r="C12" s="92">
        <v>10</v>
      </c>
    </row>
    <row r="13" spans="1:3">
      <c r="A13" s="92">
        <v>12139012</v>
      </c>
      <c r="B13" s="93">
        <v>37</v>
      </c>
      <c r="C13" s="92">
        <v>12</v>
      </c>
    </row>
    <row r="14" spans="1:3">
      <c r="A14" s="92">
        <v>12039018</v>
      </c>
      <c r="B14" s="93">
        <v>37</v>
      </c>
      <c r="C14" s="92">
        <v>12</v>
      </c>
    </row>
    <row r="15" spans="1:3">
      <c r="A15" s="92">
        <v>11939009</v>
      </c>
      <c r="B15" s="93">
        <v>30</v>
      </c>
      <c r="C15" s="92">
        <v>14</v>
      </c>
    </row>
    <row r="16" spans="1:3">
      <c r="A16" s="92">
        <v>12039005</v>
      </c>
      <c r="B16" s="93">
        <v>29</v>
      </c>
      <c r="C16" s="92">
        <v>15</v>
      </c>
    </row>
    <row r="17" spans="1:3">
      <c r="A17" s="92">
        <v>12039002</v>
      </c>
      <c r="B17" s="93">
        <v>21.75</v>
      </c>
      <c r="C17" s="92">
        <v>16</v>
      </c>
    </row>
    <row r="18" spans="1:3">
      <c r="A18" s="92">
        <v>12139016</v>
      </c>
      <c r="B18" s="93">
        <v>20</v>
      </c>
      <c r="C18" s="92">
        <v>17</v>
      </c>
    </row>
    <row r="19" spans="1:3">
      <c r="A19" s="92">
        <v>12239003</v>
      </c>
      <c r="B19" s="93">
        <v>15</v>
      </c>
      <c r="C19" s="92">
        <v>18</v>
      </c>
    </row>
    <row r="20" spans="1:3">
      <c r="A20" s="92">
        <v>12139028</v>
      </c>
      <c r="B20" s="93">
        <v>8</v>
      </c>
      <c r="C20" s="92">
        <v>19</v>
      </c>
    </row>
    <row r="21" spans="1:3">
      <c r="A21" s="92">
        <v>12039021</v>
      </c>
      <c r="B21" s="93">
        <v>7</v>
      </c>
      <c r="C21" s="92">
        <v>20</v>
      </c>
    </row>
    <row r="22" spans="1:3">
      <c r="A22" s="92">
        <v>11839008</v>
      </c>
      <c r="B22" s="93">
        <v>7</v>
      </c>
      <c r="C22" s="92">
        <v>20</v>
      </c>
    </row>
    <row r="23" spans="1:3">
      <c r="A23" s="92">
        <v>12039004</v>
      </c>
      <c r="B23" s="93">
        <v>5</v>
      </c>
      <c r="C23" s="92">
        <v>22</v>
      </c>
    </row>
    <row r="24" spans="1:3">
      <c r="A24" s="92">
        <v>11939003</v>
      </c>
      <c r="B24" s="93">
        <v>5</v>
      </c>
      <c r="C24" s="92">
        <v>22</v>
      </c>
    </row>
    <row r="25" spans="1:3">
      <c r="A25" s="92">
        <v>12239018</v>
      </c>
      <c r="B25" s="93">
        <v>3.6</v>
      </c>
      <c r="C25" s="92">
        <v>24</v>
      </c>
    </row>
    <row r="26" spans="1:3">
      <c r="A26" s="92">
        <v>12039008</v>
      </c>
      <c r="B26" s="93">
        <v>3</v>
      </c>
      <c r="C26" s="92">
        <v>25</v>
      </c>
    </row>
    <row r="27" spans="1:3">
      <c r="A27" s="92">
        <v>12039010</v>
      </c>
      <c r="B27" s="93">
        <v>3</v>
      </c>
      <c r="C27" s="92">
        <v>25</v>
      </c>
    </row>
    <row r="28" spans="1:3">
      <c r="A28" s="92">
        <v>11939007</v>
      </c>
      <c r="B28" s="93">
        <v>3</v>
      </c>
      <c r="C28" s="92">
        <v>25</v>
      </c>
    </row>
    <row r="29" spans="1:3">
      <c r="A29" s="92">
        <v>12039012</v>
      </c>
      <c r="B29" s="93">
        <v>2</v>
      </c>
      <c r="C29" s="92">
        <v>28</v>
      </c>
    </row>
    <row r="30" spans="1:3">
      <c r="A30" s="92">
        <v>12139002</v>
      </c>
      <c r="B30" s="93">
        <v>1</v>
      </c>
      <c r="C30" s="92">
        <v>29</v>
      </c>
    </row>
    <row r="31" spans="1:3">
      <c r="A31" s="92">
        <v>11939016</v>
      </c>
      <c r="B31" s="93">
        <v>1</v>
      </c>
      <c r="C31" s="92">
        <v>29</v>
      </c>
    </row>
    <row r="32" spans="1:3">
      <c r="A32" s="92">
        <v>12139022</v>
      </c>
      <c r="B32" s="93">
        <v>1</v>
      </c>
      <c r="C32" s="92">
        <v>29</v>
      </c>
    </row>
    <row r="33" spans="1:3">
      <c r="A33" s="92">
        <v>12139019</v>
      </c>
      <c r="B33" s="93">
        <v>0</v>
      </c>
      <c r="C33" s="92">
        <v>32</v>
      </c>
    </row>
  </sheetData>
  <sortState xmlns:xlrd2="http://schemas.microsoft.com/office/spreadsheetml/2017/richdata2" ref="A2:C34">
    <sortCondition ref="C1:C34"/>
  </sortState>
  <phoneticPr fontId="2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工作表</vt:lpstr>
      </vt:variant>
      <vt:variant>
        <vt:i4>7</vt:i4>
      </vt:variant>
      <vt:variant>
        <vt:lpstr>命名范围</vt:lpstr>
      </vt:variant>
      <vt:variant>
        <vt:i4>4</vt:i4>
      </vt:variant>
    </vt:vector>
  </HeadingPairs>
  <TitlesOfParts>
    <vt:vector size="11" baseType="lpstr">
      <vt:lpstr>21硕科研成果</vt:lpstr>
      <vt:lpstr>21硕学业成绩</vt:lpstr>
      <vt:lpstr>21硕总成绩</vt:lpstr>
      <vt:lpstr>20硕科研成果 </vt:lpstr>
      <vt:lpstr>20硕总成绩</vt:lpstr>
      <vt:lpstr>博士科研成果</vt:lpstr>
      <vt:lpstr>博士总成绩</vt:lpstr>
      <vt:lpstr>博士科研成果!OLE_LINK1</vt:lpstr>
      <vt:lpstr>博士科研成果!OLE_LINK2</vt:lpstr>
      <vt:lpstr>博士科研成果!OLE_LINK3</vt:lpstr>
      <vt:lpstr>博士科研成果!OLE_LINK4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wenmin</dc:creator>
  <cp:lastModifiedBy>Microsoft Office User</cp:lastModifiedBy>
  <dcterms:created xsi:type="dcterms:W3CDTF">2015-06-05T18:19:00Z</dcterms:created>
  <dcterms:modified xsi:type="dcterms:W3CDTF">2022-11-17T12:03:40Z</dcterms:modified>
</cp:coreProperties>
</file>