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2656ABAB-614B-4099-BBE8-5A64173ABBD9}" xr6:coauthVersionLast="36" xr6:coauthVersionMax="36" xr10:uidLastSave="{00000000-0000-0000-0000-000000000000}"/>
  <bookViews>
    <workbookView xWindow="0" yWindow="60" windowWidth="19200" windowHeight="6852" activeTab="3" xr2:uid="{00000000-000D-0000-FFFF-FFFF00000000}"/>
  </bookViews>
  <sheets>
    <sheet name="学业成绩数据表" sheetId="1" r:id="rId1"/>
    <sheet name="科研成果" sheetId="2" r:id="rId2"/>
    <sheet name="素质拓展" sheetId="4" r:id="rId3"/>
    <sheet name="成绩汇总" sheetId="5" r:id="rId4"/>
  </sheets>
  <definedNames>
    <definedName name="_xlnm._FilterDatabase" localSheetId="3" hidden="1">成绩汇总!#REF!</definedName>
  </definedNames>
  <calcPr calcId="162913"/>
</workbook>
</file>

<file path=xl/calcChain.xml><?xml version="1.0" encoding="utf-8"?>
<calcChain xmlns="http://schemas.openxmlformats.org/spreadsheetml/2006/main">
  <c r="H62" i="1" l="1"/>
  <c r="J10" i="5" l="1"/>
  <c r="J18" i="5"/>
  <c r="J26" i="5"/>
  <c r="J34" i="5"/>
  <c r="J42" i="5"/>
  <c r="I20" i="5"/>
  <c r="I28" i="5"/>
  <c r="I36" i="5"/>
  <c r="I44"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2"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3" i="5"/>
  <c r="F2" i="5"/>
  <c r="D26" i="5"/>
  <c r="I26" i="5" s="1"/>
  <c r="D27" i="5"/>
  <c r="J27" i="5" s="1"/>
  <c r="D28" i="5"/>
  <c r="J28" i="5" s="1"/>
  <c r="D29" i="5"/>
  <c r="I29" i="5" s="1"/>
  <c r="D30" i="5"/>
  <c r="I30" i="5" s="1"/>
  <c r="D31" i="5"/>
  <c r="I31" i="5" s="1"/>
  <c r="D32" i="5"/>
  <c r="I32" i="5" s="1"/>
  <c r="D33" i="5"/>
  <c r="I33" i="5" s="1"/>
  <c r="D34" i="5"/>
  <c r="I34" i="5" s="1"/>
  <c r="D35" i="5"/>
  <c r="J35" i="5" s="1"/>
  <c r="D36" i="5"/>
  <c r="J36" i="5" s="1"/>
  <c r="D37" i="5"/>
  <c r="I37" i="5" s="1"/>
  <c r="D38" i="5"/>
  <c r="I38" i="5" s="1"/>
  <c r="D39" i="5"/>
  <c r="I39" i="5" s="1"/>
  <c r="D40" i="5"/>
  <c r="I40" i="5" s="1"/>
  <c r="D41" i="5"/>
  <c r="I41" i="5" s="1"/>
  <c r="D42" i="5"/>
  <c r="I42" i="5" s="1"/>
  <c r="D43" i="5"/>
  <c r="J43" i="5" s="1"/>
  <c r="D44" i="5"/>
  <c r="J44" i="5" s="1"/>
  <c r="D45" i="5"/>
  <c r="I45" i="5" s="1"/>
  <c r="D46" i="5"/>
  <c r="I46" i="5" s="1"/>
  <c r="D47" i="5"/>
  <c r="I47" i="5" s="1"/>
  <c r="D48" i="5"/>
  <c r="I48" i="5" s="1"/>
  <c r="D15" i="5"/>
  <c r="I15" i="5" s="1"/>
  <c r="D16" i="5"/>
  <c r="I16" i="5" s="1"/>
  <c r="D17" i="5"/>
  <c r="I17" i="5" s="1"/>
  <c r="D18" i="5"/>
  <c r="I18" i="5" s="1"/>
  <c r="D19" i="5"/>
  <c r="J19" i="5" s="1"/>
  <c r="D20" i="5"/>
  <c r="J20" i="5" s="1"/>
  <c r="D21" i="5"/>
  <c r="I21" i="5" s="1"/>
  <c r="D22" i="5"/>
  <c r="I22" i="5" s="1"/>
  <c r="D23" i="5"/>
  <c r="I23" i="5" s="1"/>
  <c r="D24" i="5"/>
  <c r="I24" i="5" s="1"/>
  <c r="D25" i="5"/>
  <c r="I25" i="5" s="1"/>
  <c r="D3" i="5"/>
  <c r="J3" i="5" s="1"/>
  <c r="D4" i="5"/>
  <c r="J4" i="5" s="1"/>
  <c r="D5" i="5"/>
  <c r="I5" i="5" s="1"/>
  <c r="D6" i="5"/>
  <c r="I6" i="5" s="1"/>
  <c r="D7" i="5"/>
  <c r="I7" i="5" s="1"/>
  <c r="D8" i="5"/>
  <c r="I8" i="5" s="1"/>
  <c r="D9" i="5"/>
  <c r="I9" i="5" s="1"/>
  <c r="D10" i="5"/>
  <c r="I10" i="5" s="1"/>
  <c r="D11" i="5"/>
  <c r="J11" i="5" s="1"/>
  <c r="D12" i="5"/>
  <c r="J12" i="5" s="1"/>
  <c r="D13" i="5"/>
  <c r="I13" i="5" s="1"/>
  <c r="D14" i="5"/>
  <c r="I14" i="5" s="1"/>
  <c r="D2" i="5"/>
  <c r="I2" i="5" s="1"/>
  <c r="K48" i="5" l="1"/>
  <c r="K6" i="5"/>
  <c r="K46" i="5"/>
  <c r="K29" i="5"/>
  <c r="I43" i="5"/>
  <c r="K43" i="5" s="1"/>
  <c r="I35" i="5"/>
  <c r="I27" i="5"/>
  <c r="I19" i="5"/>
  <c r="I11" i="5"/>
  <c r="J2" i="5"/>
  <c r="L35" i="5" s="1"/>
  <c r="J41" i="5"/>
  <c r="J33" i="5"/>
  <c r="J25" i="5"/>
  <c r="J17" i="5"/>
  <c r="J9" i="5"/>
  <c r="J48" i="5"/>
  <c r="J40" i="5"/>
  <c r="J32" i="5"/>
  <c r="J24" i="5"/>
  <c r="J16" i="5"/>
  <c r="J8" i="5"/>
  <c r="I3" i="5"/>
  <c r="K15" i="5" s="1"/>
  <c r="J47" i="5"/>
  <c r="J39" i="5"/>
  <c r="J31" i="5"/>
  <c r="J23" i="5"/>
  <c r="J15" i="5"/>
  <c r="J7" i="5"/>
  <c r="J46" i="5"/>
  <c r="J38" i="5"/>
  <c r="J30" i="5"/>
  <c r="J22" i="5"/>
  <c r="J14" i="5"/>
  <c r="L14" i="5" s="1"/>
  <c r="J6" i="5"/>
  <c r="J45" i="5"/>
  <c r="J37" i="5"/>
  <c r="J29" i="5"/>
  <c r="J21" i="5"/>
  <c r="J13" i="5"/>
  <c r="J5" i="5"/>
  <c r="L5" i="5" s="1"/>
  <c r="I12" i="5"/>
  <c r="I4" i="5"/>
  <c r="F205" i="1"/>
  <c r="E205" i="1"/>
  <c r="M21" i="1"/>
  <c r="O12" i="1"/>
  <c r="L23" i="5" l="1"/>
  <c r="L16" i="5"/>
  <c r="L25" i="5"/>
  <c r="L11" i="5"/>
  <c r="L12" i="5"/>
  <c r="K39" i="5"/>
  <c r="K7" i="5"/>
  <c r="K42" i="5"/>
  <c r="K25" i="5"/>
  <c r="L13" i="5"/>
  <c r="L22" i="5"/>
  <c r="L31" i="5"/>
  <c r="L24" i="5"/>
  <c r="L33" i="5"/>
  <c r="L10" i="5"/>
  <c r="K13" i="5"/>
  <c r="K30" i="5"/>
  <c r="K47" i="5"/>
  <c r="K2" i="5"/>
  <c r="K16" i="5"/>
  <c r="K10" i="5"/>
  <c r="L21" i="5"/>
  <c r="L30" i="5"/>
  <c r="L39" i="5"/>
  <c r="L32" i="5"/>
  <c r="L41" i="5"/>
  <c r="K44" i="5"/>
  <c r="K8" i="5"/>
  <c r="K38" i="5"/>
  <c r="K21" i="5"/>
  <c r="K41" i="5"/>
  <c r="K24" i="5"/>
  <c r="L29" i="5"/>
  <c r="L47" i="5"/>
  <c r="K28" i="5"/>
  <c r="L37" i="5"/>
  <c r="L46" i="5"/>
  <c r="L48" i="5"/>
  <c r="L36" i="5"/>
  <c r="L20" i="5"/>
  <c r="L27" i="5"/>
  <c r="K4" i="5"/>
  <c r="L45" i="5"/>
  <c r="L42" i="5"/>
  <c r="L26" i="5"/>
  <c r="L18" i="5"/>
  <c r="K19" i="5"/>
  <c r="L44" i="5"/>
  <c r="K45" i="5"/>
  <c r="K5" i="5"/>
  <c r="K32" i="5"/>
  <c r="L40" i="5"/>
  <c r="L38" i="5"/>
  <c r="L2" i="5"/>
  <c r="L28" i="5"/>
  <c r="K9" i="5"/>
  <c r="K3" i="5"/>
  <c r="K11" i="5"/>
  <c r="K37" i="5"/>
  <c r="K14" i="5"/>
  <c r="K33" i="5"/>
  <c r="K12" i="5"/>
  <c r="L34" i="5"/>
  <c r="L7" i="5"/>
  <c r="K36" i="5"/>
  <c r="L9" i="5"/>
  <c r="K27" i="5"/>
  <c r="K18" i="5"/>
  <c r="L19" i="5"/>
  <c r="K23" i="5"/>
  <c r="K40" i="5"/>
  <c r="K26" i="5"/>
  <c r="L43" i="5"/>
  <c r="K20" i="5"/>
  <c r="L6" i="5"/>
  <c r="L15" i="5"/>
  <c r="L8" i="5"/>
  <c r="L17" i="5"/>
  <c r="K35" i="5"/>
  <c r="L3" i="5"/>
  <c r="L4" i="5"/>
  <c r="K31" i="5"/>
  <c r="K22" i="5"/>
  <c r="K34" i="5"/>
  <c r="K17" i="5"/>
  <c r="M106" i="1"/>
  <c r="L106" i="1"/>
  <c r="F106" i="1"/>
  <c r="E106" i="1"/>
  <c r="O105" i="1"/>
  <c r="H105" i="1"/>
  <c r="H103" i="1"/>
  <c r="H102" i="1"/>
  <c r="H101" i="1"/>
  <c r="H100" i="1"/>
  <c r="O99" i="1"/>
  <c r="H99" i="1"/>
  <c r="O98" i="1"/>
  <c r="H98" i="1"/>
  <c r="O97" i="1"/>
  <c r="H97" i="1"/>
  <c r="O96" i="1"/>
  <c r="H96" i="1"/>
  <c r="O95" i="1"/>
  <c r="H95" i="1"/>
  <c r="M92" i="1"/>
  <c r="L92" i="1"/>
  <c r="F92" i="1"/>
  <c r="E92" i="1"/>
  <c r="O91" i="1"/>
  <c r="H91" i="1"/>
  <c r="H89" i="1"/>
  <c r="H88" i="1"/>
  <c r="H87" i="1"/>
  <c r="H86" i="1"/>
  <c r="O85" i="1"/>
  <c r="H85" i="1"/>
  <c r="O84" i="1"/>
  <c r="H84" i="1"/>
  <c r="O83" i="1"/>
  <c r="H83" i="1"/>
  <c r="O82" i="1"/>
  <c r="H82" i="1"/>
  <c r="O81" i="1"/>
  <c r="H81" i="1"/>
  <c r="M78" i="1"/>
  <c r="L78" i="1"/>
  <c r="F78" i="1"/>
  <c r="E78" i="1"/>
  <c r="O77" i="1"/>
  <c r="H77" i="1"/>
  <c r="H75" i="1"/>
  <c r="H74" i="1"/>
  <c r="H73" i="1"/>
  <c r="H72" i="1"/>
  <c r="O71" i="1"/>
  <c r="H71" i="1"/>
  <c r="O70" i="1"/>
  <c r="H70" i="1"/>
  <c r="O69" i="1"/>
  <c r="H69" i="1"/>
  <c r="O68" i="1"/>
  <c r="H68" i="1"/>
  <c r="O67" i="1"/>
  <c r="H67" i="1"/>
  <c r="M64" i="1"/>
  <c r="L64" i="1"/>
  <c r="F64" i="1"/>
  <c r="E64" i="1"/>
  <c r="O63" i="1"/>
  <c r="H63" i="1"/>
  <c r="H61" i="1"/>
  <c r="H60" i="1"/>
  <c r="H59" i="1"/>
  <c r="H58" i="1"/>
  <c r="O57" i="1"/>
  <c r="H57" i="1"/>
  <c r="O56" i="1"/>
  <c r="H56" i="1"/>
  <c r="O55" i="1"/>
  <c r="H55" i="1"/>
  <c r="O54" i="1"/>
  <c r="H54" i="1"/>
  <c r="O53" i="1"/>
  <c r="H53" i="1"/>
  <c r="H48" i="1"/>
  <c r="H47" i="1"/>
  <c r="M50" i="1"/>
  <c r="L50" i="1"/>
  <c r="F50" i="1"/>
  <c r="E50" i="1"/>
  <c r="O49" i="1"/>
  <c r="H49" i="1"/>
  <c r="H46" i="1"/>
  <c r="H45" i="1"/>
  <c r="H44" i="1"/>
  <c r="H43" i="1"/>
  <c r="O42" i="1"/>
  <c r="H42" i="1"/>
  <c r="O41" i="1"/>
  <c r="H41" i="1"/>
  <c r="O40" i="1"/>
  <c r="H40" i="1"/>
  <c r="O39" i="1"/>
  <c r="H39" i="1"/>
  <c r="O38" i="1"/>
  <c r="H38" i="1"/>
  <c r="H25" i="1"/>
  <c r="M35" i="1"/>
  <c r="L35" i="1"/>
  <c r="F35" i="1"/>
  <c r="E35" i="1"/>
  <c r="O34" i="1"/>
  <c r="H34" i="1"/>
  <c r="H32" i="1"/>
  <c r="H31" i="1"/>
  <c r="H30" i="1"/>
  <c r="H29" i="1"/>
  <c r="O28" i="1"/>
  <c r="H28" i="1"/>
  <c r="O27" i="1"/>
  <c r="H27" i="1"/>
  <c r="O26" i="1"/>
  <c r="H26" i="1"/>
  <c r="O25" i="1"/>
  <c r="O24" i="1"/>
  <c r="H24" i="1"/>
  <c r="O11" i="1"/>
  <c r="O21" i="1" s="1"/>
  <c r="E21" i="1"/>
  <c r="H12" i="1"/>
  <c r="H16" i="1"/>
  <c r="H17" i="1"/>
  <c r="H18" i="1"/>
  <c r="H19" i="1"/>
  <c r="H11" i="1"/>
  <c r="H13" i="1"/>
  <c r="H14" i="1"/>
  <c r="H15" i="1"/>
  <c r="H110" i="1"/>
  <c r="O110" i="1"/>
  <c r="H111" i="1"/>
  <c r="O111" i="1"/>
  <c r="H112" i="1"/>
  <c r="O112" i="1"/>
  <c r="H113" i="1"/>
  <c r="O113" i="1"/>
  <c r="H114" i="1"/>
  <c r="O114" i="1"/>
  <c r="H115" i="1"/>
  <c r="H116" i="1"/>
  <c r="H117" i="1"/>
  <c r="H118" i="1"/>
  <c r="H120" i="1"/>
  <c r="O120" i="1"/>
  <c r="E121" i="1"/>
  <c r="F121" i="1"/>
  <c r="L121" i="1"/>
  <c r="M121" i="1"/>
  <c r="O121" i="1" l="1"/>
  <c r="O50" i="1"/>
  <c r="H121" i="1"/>
  <c r="O64" i="1"/>
  <c r="O106" i="1"/>
  <c r="H106" i="1"/>
  <c r="O92" i="1"/>
  <c r="H92" i="1"/>
  <c r="O78" i="1"/>
  <c r="H78" i="1"/>
  <c r="H64" i="1"/>
  <c r="H50" i="1"/>
  <c r="O35" i="1"/>
  <c r="H35" i="1"/>
  <c r="F21" i="1"/>
  <c r="H21" i="1"/>
  <c r="P11" i="1" s="1"/>
  <c r="E444" i="1"/>
  <c r="F444" i="1"/>
  <c r="O443" i="1"/>
  <c r="H443" i="1"/>
  <c r="M668" i="1"/>
  <c r="L668" i="1"/>
  <c r="F668" i="1"/>
  <c r="E668" i="1"/>
  <c r="O667" i="1"/>
  <c r="H667" i="1"/>
  <c r="O666" i="1"/>
  <c r="H666" i="1"/>
  <c r="O665" i="1"/>
  <c r="H665" i="1"/>
  <c r="O664" i="1"/>
  <c r="H664" i="1"/>
  <c r="O663" i="1"/>
  <c r="H663" i="1"/>
  <c r="O662" i="1"/>
  <c r="H662" i="1"/>
  <c r="O661" i="1"/>
  <c r="H661" i="1"/>
  <c r="O660" i="1"/>
  <c r="H660" i="1"/>
  <c r="O659" i="1"/>
  <c r="H659" i="1"/>
  <c r="O658" i="1"/>
  <c r="H658" i="1"/>
  <c r="O657" i="1"/>
  <c r="H657" i="1"/>
  <c r="M654" i="1"/>
  <c r="L654" i="1"/>
  <c r="F654" i="1"/>
  <c r="E654" i="1"/>
  <c r="O653" i="1"/>
  <c r="H653" i="1"/>
  <c r="O652" i="1"/>
  <c r="H652" i="1"/>
  <c r="O651" i="1"/>
  <c r="H651" i="1"/>
  <c r="O650" i="1"/>
  <c r="H650" i="1"/>
  <c r="O649" i="1"/>
  <c r="H649" i="1"/>
  <c r="O648" i="1"/>
  <c r="H648" i="1"/>
  <c r="O647" i="1"/>
  <c r="H647" i="1"/>
  <c r="O646" i="1"/>
  <c r="H646" i="1"/>
  <c r="O645" i="1"/>
  <c r="H645" i="1"/>
  <c r="O644" i="1"/>
  <c r="H644" i="1"/>
  <c r="O643" i="1"/>
  <c r="H643" i="1"/>
  <c r="M640" i="1"/>
  <c r="L640" i="1"/>
  <c r="F640" i="1"/>
  <c r="E640" i="1"/>
  <c r="O639" i="1"/>
  <c r="H639" i="1"/>
  <c r="O638" i="1"/>
  <c r="H638" i="1"/>
  <c r="O637" i="1"/>
  <c r="H637" i="1"/>
  <c r="O636" i="1"/>
  <c r="H636" i="1"/>
  <c r="O635" i="1"/>
  <c r="H635" i="1"/>
  <c r="O634" i="1"/>
  <c r="H634" i="1"/>
  <c r="O633" i="1"/>
  <c r="H633" i="1"/>
  <c r="O632" i="1"/>
  <c r="H632" i="1"/>
  <c r="O631" i="1"/>
  <c r="H631" i="1"/>
  <c r="O630" i="1"/>
  <c r="H630" i="1"/>
  <c r="O629" i="1"/>
  <c r="H629" i="1"/>
  <c r="M626" i="1"/>
  <c r="L626" i="1"/>
  <c r="F626" i="1"/>
  <c r="E626" i="1"/>
  <c r="O625" i="1"/>
  <c r="H625" i="1"/>
  <c r="O624" i="1"/>
  <c r="H624" i="1"/>
  <c r="O623" i="1"/>
  <c r="H623" i="1"/>
  <c r="O622" i="1"/>
  <c r="H622" i="1"/>
  <c r="O621" i="1"/>
  <c r="H621" i="1"/>
  <c r="O620" i="1"/>
  <c r="H620" i="1"/>
  <c r="O619" i="1"/>
  <c r="H619" i="1"/>
  <c r="O618" i="1"/>
  <c r="H618" i="1"/>
  <c r="O617" i="1"/>
  <c r="H617" i="1"/>
  <c r="O616" i="1"/>
  <c r="H616" i="1"/>
  <c r="O615" i="1"/>
  <c r="H615" i="1"/>
  <c r="M612" i="1"/>
  <c r="L612" i="1"/>
  <c r="F612" i="1"/>
  <c r="E612" i="1"/>
  <c r="O611" i="1"/>
  <c r="H611" i="1"/>
  <c r="O610" i="1"/>
  <c r="H610" i="1"/>
  <c r="O609" i="1"/>
  <c r="H609" i="1"/>
  <c r="O608" i="1"/>
  <c r="H608" i="1"/>
  <c r="O607" i="1"/>
  <c r="H607" i="1"/>
  <c r="O606" i="1"/>
  <c r="H606" i="1"/>
  <c r="O605" i="1"/>
  <c r="H605" i="1"/>
  <c r="O604" i="1"/>
  <c r="H604" i="1"/>
  <c r="O603" i="1"/>
  <c r="H603" i="1"/>
  <c r="O602" i="1"/>
  <c r="H602" i="1"/>
  <c r="O601" i="1"/>
  <c r="H601" i="1"/>
  <c r="M598" i="1"/>
  <c r="L598" i="1"/>
  <c r="F598" i="1"/>
  <c r="E598" i="1"/>
  <c r="O597" i="1"/>
  <c r="H597" i="1"/>
  <c r="O596" i="1"/>
  <c r="H596" i="1"/>
  <c r="O595" i="1"/>
  <c r="H595" i="1"/>
  <c r="O594" i="1"/>
  <c r="H594" i="1"/>
  <c r="O593" i="1"/>
  <c r="H593" i="1"/>
  <c r="O592" i="1"/>
  <c r="H592" i="1"/>
  <c r="O591" i="1"/>
  <c r="H591" i="1"/>
  <c r="O590" i="1"/>
  <c r="H590" i="1"/>
  <c r="O589" i="1"/>
  <c r="H589" i="1"/>
  <c r="O588" i="1"/>
  <c r="H588" i="1"/>
  <c r="O587" i="1"/>
  <c r="H587" i="1"/>
  <c r="M584" i="1"/>
  <c r="L584" i="1"/>
  <c r="F584" i="1"/>
  <c r="E584" i="1"/>
  <c r="O583" i="1"/>
  <c r="H583" i="1"/>
  <c r="O582" i="1"/>
  <c r="H582" i="1"/>
  <c r="O581" i="1"/>
  <c r="H581" i="1"/>
  <c r="O580" i="1"/>
  <c r="H580" i="1"/>
  <c r="O579" i="1"/>
  <c r="H579" i="1"/>
  <c r="O578" i="1"/>
  <c r="H578" i="1"/>
  <c r="O577" i="1"/>
  <c r="H577" i="1"/>
  <c r="O576" i="1"/>
  <c r="H576" i="1"/>
  <c r="O575" i="1"/>
  <c r="H575" i="1"/>
  <c r="O574" i="1"/>
  <c r="H574" i="1"/>
  <c r="O573" i="1"/>
  <c r="H573" i="1"/>
  <c r="M570" i="1"/>
  <c r="L570" i="1"/>
  <c r="F570" i="1"/>
  <c r="E570" i="1"/>
  <c r="O569" i="1"/>
  <c r="H569" i="1"/>
  <c r="O568" i="1"/>
  <c r="H568" i="1"/>
  <c r="O567" i="1"/>
  <c r="H567" i="1"/>
  <c r="O566" i="1"/>
  <c r="H566" i="1"/>
  <c r="O565" i="1"/>
  <c r="H565" i="1"/>
  <c r="O564" i="1"/>
  <c r="H564" i="1"/>
  <c r="O563" i="1"/>
  <c r="H563" i="1"/>
  <c r="O562" i="1"/>
  <c r="H562" i="1"/>
  <c r="O561" i="1"/>
  <c r="H561" i="1"/>
  <c r="O560" i="1"/>
  <c r="H560" i="1"/>
  <c r="O559" i="1"/>
  <c r="H559" i="1"/>
  <c r="M556" i="1"/>
  <c r="L556" i="1"/>
  <c r="F556" i="1"/>
  <c r="E556" i="1"/>
  <c r="O555" i="1"/>
  <c r="H555" i="1"/>
  <c r="O554" i="1"/>
  <c r="H554" i="1"/>
  <c r="O553" i="1"/>
  <c r="H553" i="1"/>
  <c r="O552" i="1"/>
  <c r="H552" i="1"/>
  <c r="O551" i="1"/>
  <c r="H551" i="1"/>
  <c r="O550" i="1"/>
  <c r="H550" i="1"/>
  <c r="O549" i="1"/>
  <c r="H549" i="1"/>
  <c r="O548" i="1"/>
  <c r="H548" i="1"/>
  <c r="O547" i="1"/>
  <c r="H547" i="1"/>
  <c r="O546" i="1"/>
  <c r="H546" i="1"/>
  <c r="O545" i="1"/>
  <c r="H545" i="1"/>
  <c r="M542" i="1"/>
  <c r="L542" i="1"/>
  <c r="F542" i="1"/>
  <c r="E542" i="1"/>
  <c r="O541" i="1"/>
  <c r="H541" i="1"/>
  <c r="O540" i="1"/>
  <c r="H540" i="1"/>
  <c r="O539" i="1"/>
  <c r="H539" i="1"/>
  <c r="O538" i="1"/>
  <c r="H538" i="1"/>
  <c r="O537" i="1"/>
  <c r="H537" i="1"/>
  <c r="O536" i="1"/>
  <c r="H536" i="1"/>
  <c r="O535" i="1"/>
  <c r="H535" i="1"/>
  <c r="O534" i="1"/>
  <c r="H534" i="1"/>
  <c r="O533" i="1"/>
  <c r="H533" i="1"/>
  <c r="O532" i="1"/>
  <c r="H532" i="1"/>
  <c r="O531" i="1"/>
  <c r="H531" i="1"/>
  <c r="M528" i="1"/>
  <c r="L528" i="1"/>
  <c r="F528" i="1"/>
  <c r="E528" i="1"/>
  <c r="O527" i="1"/>
  <c r="H527" i="1"/>
  <c r="O526" i="1"/>
  <c r="H526" i="1"/>
  <c r="O525" i="1"/>
  <c r="H525" i="1"/>
  <c r="O524" i="1"/>
  <c r="H524" i="1"/>
  <c r="O523" i="1"/>
  <c r="H523" i="1"/>
  <c r="O522" i="1"/>
  <c r="H522" i="1"/>
  <c r="O521" i="1"/>
  <c r="H521" i="1"/>
  <c r="O520" i="1"/>
  <c r="H520" i="1"/>
  <c r="O519" i="1"/>
  <c r="H519" i="1"/>
  <c r="O518" i="1"/>
  <c r="H518" i="1"/>
  <c r="H528" i="1" s="1"/>
  <c r="O517" i="1"/>
  <c r="H517" i="1"/>
  <c r="M514" i="1"/>
  <c r="L514" i="1"/>
  <c r="F514" i="1"/>
  <c r="E514" i="1"/>
  <c r="O513" i="1"/>
  <c r="H513" i="1"/>
  <c r="O512" i="1"/>
  <c r="H512" i="1"/>
  <c r="O511" i="1"/>
  <c r="H511" i="1"/>
  <c r="O510" i="1"/>
  <c r="H510" i="1"/>
  <c r="O509" i="1"/>
  <c r="H509" i="1"/>
  <c r="O508" i="1"/>
  <c r="H508" i="1"/>
  <c r="O507" i="1"/>
  <c r="H507" i="1"/>
  <c r="O506" i="1"/>
  <c r="H506" i="1"/>
  <c r="O505" i="1"/>
  <c r="H505" i="1"/>
  <c r="O504" i="1"/>
  <c r="H504" i="1"/>
  <c r="O503" i="1"/>
  <c r="H503" i="1"/>
  <c r="M500" i="1"/>
  <c r="L500" i="1"/>
  <c r="F500" i="1"/>
  <c r="E500" i="1"/>
  <c r="O499" i="1"/>
  <c r="H499" i="1"/>
  <c r="O498" i="1"/>
  <c r="H498" i="1"/>
  <c r="O497" i="1"/>
  <c r="H497" i="1"/>
  <c r="O496" i="1"/>
  <c r="H496" i="1"/>
  <c r="O495" i="1"/>
  <c r="H495" i="1"/>
  <c r="O494" i="1"/>
  <c r="H494" i="1"/>
  <c r="O493" i="1"/>
  <c r="H493" i="1"/>
  <c r="O492" i="1"/>
  <c r="H492" i="1"/>
  <c r="O491" i="1"/>
  <c r="H491" i="1"/>
  <c r="O490" i="1"/>
  <c r="H490" i="1"/>
  <c r="O489" i="1"/>
  <c r="H489" i="1"/>
  <c r="M486" i="1"/>
  <c r="L486" i="1"/>
  <c r="F486" i="1"/>
  <c r="E486" i="1"/>
  <c r="O485" i="1"/>
  <c r="H485" i="1"/>
  <c r="O484" i="1"/>
  <c r="H484" i="1"/>
  <c r="O483" i="1"/>
  <c r="H483" i="1"/>
  <c r="O482" i="1"/>
  <c r="H482" i="1"/>
  <c r="O481" i="1"/>
  <c r="H481" i="1"/>
  <c r="O480" i="1"/>
  <c r="H480" i="1"/>
  <c r="O479" i="1"/>
  <c r="H479" i="1"/>
  <c r="O478" i="1"/>
  <c r="H478" i="1"/>
  <c r="O477" i="1"/>
  <c r="H477" i="1"/>
  <c r="O476" i="1"/>
  <c r="H476" i="1"/>
  <c r="O475" i="1"/>
  <c r="H475" i="1"/>
  <c r="M472" i="1"/>
  <c r="L472" i="1"/>
  <c r="F472" i="1"/>
  <c r="E472" i="1"/>
  <c r="O471" i="1"/>
  <c r="H471" i="1"/>
  <c r="O470" i="1"/>
  <c r="H470" i="1"/>
  <c r="O469" i="1"/>
  <c r="H469" i="1"/>
  <c r="O468" i="1"/>
  <c r="H468" i="1"/>
  <c r="O467" i="1"/>
  <c r="H467" i="1"/>
  <c r="O466" i="1"/>
  <c r="H466" i="1"/>
  <c r="O465" i="1"/>
  <c r="H465" i="1"/>
  <c r="O464" i="1"/>
  <c r="H464" i="1"/>
  <c r="O463" i="1"/>
  <c r="H463" i="1"/>
  <c r="O462" i="1"/>
  <c r="H462" i="1"/>
  <c r="O461" i="1"/>
  <c r="H461" i="1"/>
  <c r="M458" i="1"/>
  <c r="L458" i="1"/>
  <c r="F458" i="1"/>
  <c r="E458" i="1"/>
  <c r="O457" i="1"/>
  <c r="H457" i="1"/>
  <c r="O456" i="1"/>
  <c r="H456" i="1"/>
  <c r="O455" i="1"/>
  <c r="H455" i="1"/>
  <c r="O454" i="1"/>
  <c r="H454" i="1"/>
  <c r="O453" i="1"/>
  <c r="H453" i="1"/>
  <c r="O452" i="1"/>
  <c r="H452" i="1"/>
  <c r="O451" i="1"/>
  <c r="H451" i="1"/>
  <c r="O450" i="1"/>
  <c r="H450" i="1"/>
  <c r="O449" i="1"/>
  <c r="H449" i="1"/>
  <c r="O448" i="1"/>
  <c r="H448" i="1"/>
  <c r="O447" i="1"/>
  <c r="H447" i="1"/>
  <c r="M444" i="1"/>
  <c r="L444" i="1"/>
  <c r="O442" i="1"/>
  <c r="H442" i="1"/>
  <c r="O441" i="1"/>
  <c r="H441" i="1"/>
  <c r="O440" i="1"/>
  <c r="H440" i="1"/>
  <c r="O439" i="1"/>
  <c r="H439" i="1"/>
  <c r="O438" i="1"/>
  <c r="H438" i="1"/>
  <c r="O437" i="1"/>
  <c r="H437" i="1"/>
  <c r="O436" i="1"/>
  <c r="H436" i="1"/>
  <c r="O435" i="1"/>
  <c r="H435" i="1"/>
  <c r="O434" i="1"/>
  <c r="H434" i="1"/>
  <c r="O433" i="1"/>
  <c r="H433" i="1"/>
  <c r="O432" i="1"/>
  <c r="H432" i="1"/>
  <c r="M429" i="1"/>
  <c r="L429" i="1"/>
  <c r="F429" i="1"/>
  <c r="E429" i="1"/>
  <c r="O428" i="1"/>
  <c r="H428" i="1"/>
  <c r="O427" i="1"/>
  <c r="H427" i="1"/>
  <c r="O426" i="1"/>
  <c r="H426" i="1"/>
  <c r="O425" i="1"/>
  <c r="H425" i="1"/>
  <c r="O424" i="1"/>
  <c r="H424" i="1"/>
  <c r="O423" i="1"/>
  <c r="H423" i="1"/>
  <c r="O422" i="1"/>
  <c r="H422" i="1"/>
  <c r="O421" i="1"/>
  <c r="H421" i="1"/>
  <c r="O420" i="1"/>
  <c r="H420" i="1"/>
  <c r="O419" i="1"/>
  <c r="H419" i="1"/>
  <c r="O418" i="1"/>
  <c r="H418" i="1"/>
  <c r="M415" i="1"/>
  <c r="L415" i="1"/>
  <c r="F415" i="1"/>
  <c r="E415" i="1"/>
  <c r="O414" i="1"/>
  <c r="H414" i="1"/>
  <c r="O413" i="1"/>
  <c r="H413" i="1"/>
  <c r="O412" i="1"/>
  <c r="H412" i="1"/>
  <c r="O411" i="1"/>
  <c r="H411" i="1"/>
  <c r="O410" i="1"/>
  <c r="H410" i="1"/>
  <c r="O409" i="1"/>
  <c r="H409" i="1"/>
  <c r="O408" i="1"/>
  <c r="H408" i="1"/>
  <c r="O407" i="1"/>
  <c r="H407" i="1"/>
  <c r="O406" i="1"/>
  <c r="H406" i="1"/>
  <c r="O405" i="1"/>
  <c r="H405" i="1"/>
  <c r="O404" i="1"/>
  <c r="H404" i="1"/>
  <c r="O391" i="1"/>
  <c r="O392" i="1"/>
  <c r="O393" i="1"/>
  <c r="O394" i="1"/>
  <c r="O395" i="1"/>
  <c r="O396" i="1"/>
  <c r="O397" i="1"/>
  <c r="O398" i="1"/>
  <c r="O399" i="1"/>
  <c r="O400" i="1"/>
  <c r="M401" i="1"/>
  <c r="L401" i="1"/>
  <c r="F401" i="1"/>
  <c r="E401" i="1"/>
  <c r="H400" i="1"/>
  <c r="H399" i="1"/>
  <c r="H398" i="1"/>
  <c r="H397" i="1"/>
  <c r="H396" i="1"/>
  <c r="H395" i="1"/>
  <c r="H394" i="1"/>
  <c r="H393" i="1"/>
  <c r="H392" i="1"/>
  <c r="H391" i="1"/>
  <c r="O390" i="1"/>
  <c r="H390" i="1"/>
  <c r="H385" i="1"/>
  <c r="H329" i="1"/>
  <c r="H287" i="1"/>
  <c r="M387" i="1"/>
  <c r="L387" i="1"/>
  <c r="F387" i="1"/>
  <c r="E387" i="1"/>
  <c r="O386" i="1"/>
  <c r="H386" i="1"/>
  <c r="H384" i="1"/>
  <c r="H383" i="1"/>
  <c r="H382" i="1"/>
  <c r="H381" i="1"/>
  <c r="O380" i="1"/>
  <c r="H380" i="1"/>
  <c r="O379" i="1"/>
  <c r="H379" i="1"/>
  <c r="O378" i="1"/>
  <c r="H378" i="1"/>
  <c r="O377" i="1"/>
  <c r="H377" i="1"/>
  <c r="O376" i="1"/>
  <c r="H376" i="1"/>
  <c r="M373" i="1"/>
  <c r="L373" i="1"/>
  <c r="F373" i="1"/>
  <c r="E373" i="1"/>
  <c r="O372" i="1"/>
  <c r="H372" i="1"/>
  <c r="H370" i="1"/>
  <c r="H369" i="1"/>
  <c r="H368" i="1"/>
  <c r="H367" i="1"/>
  <c r="O366" i="1"/>
  <c r="H366" i="1"/>
  <c r="O365" i="1"/>
  <c r="H365" i="1"/>
  <c r="O364" i="1"/>
  <c r="H364" i="1"/>
  <c r="O363" i="1"/>
  <c r="H363" i="1"/>
  <c r="O362" i="1"/>
  <c r="H362" i="1"/>
  <c r="M359" i="1"/>
  <c r="L359" i="1"/>
  <c r="F359" i="1"/>
  <c r="E359" i="1"/>
  <c r="O358" i="1"/>
  <c r="H358" i="1"/>
  <c r="H356" i="1"/>
  <c r="H355" i="1"/>
  <c r="H354" i="1"/>
  <c r="H353" i="1"/>
  <c r="O352" i="1"/>
  <c r="H352" i="1"/>
  <c r="O351" i="1"/>
  <c r="H351" i="1"/>
  <c r="O350" i="1"/>
  <c r="H350" i="1"/>
  <c r="O349" i="1"/>
  <c r="H349" i="1"/>
  <c r="O348" i="1"/>
  <c r="H348" i="1"/>
  <c r="M345" i="1"/>
  <c r="L345" i="1"/>
  <c r="F345" i="1"/>
  <c r="E345" i="1"/>
  <c r="O344" i="1"/>
  <c r="H344" i="1"/>
  <c r="H342" i="1"/>
  <c r="H341" i="1"/>
  <c r="H340" i="1"/>
  <c r="H339" i="1"/>
  <c r="O338" i="1"/>
  <c r="H338" i="1"/>
  <c r="O337" i="1"/>
  <c r="H337" i="1"/>
  <c r="O336" i="1"/>
  <c r="H336" i="1"/>
  <c r="O335" i="1"/>
  <c r="H335" i="1"/>
  <c r="O334" i="1"/>
  <c r="H334" i="1"/>
  <c r="M331" i="1"/>
  <c r="L331" i="1"/>
  <c r="F331" i="1"/>
  <c r="E331" i="1"/>
  <c r="O330" i="1"/>
  <c r="H330" i="1"/>
  <c r="H328" i="1"/>
  <c r="H327" i="1"/>
  <c r="H326" i="1"/>
  <c r="H325" i="1"/>
  <c r="O324" i="1"/>
  <c r="H324" i="1"/>
  <c r="O323" i="1"/>
  <c r="H323" i="1"/>
  <c r="O322" i="1"/>
  <c r="H322" i="1"/>
  <c r="O321" i="1"/>
  <c r="H321" i="1"/>
  <c r="O320" i="1"/>
  <c r="H320" i="1"/>
  <c r="M317" i="1"/>
  <c r="L317" i="1"/>
  <c r="F317" i="1"/>
  <c r="E317" i="1"/>
  <c r="O316" i="1"/>
  <c r="H316" i="1"/>
  <c r="H314" i="1"/>
  <c r="H313" i="1"/>
  <c r="H312" i="1"/>
  <c r="H311" i="1"/>
  <c r="O310" i="1"/>
  <c r="H310" i="1"/>
  <c r="O309" i="1"/>
  <c r="H309" i="1"/>
  <c r="O308" i="1"/>
  <c r="H308" i="1"/>
  <c r="O307" i="1"/>
  <c r="H307" i="1"/>
  <c r="O306" i="1"/>
  <c r="H306" i="1"/>
  <c r="H259" i="1"/>
  <c r="H260" i="1"/>
  <c r="O213" i="1"/>
  <c r="O214" i="1"/>
  <c r="H189" i="1"/>
  <c r="M303" i="1"/>
  <c r="L303" i="1"/>
  <c r="F303" i="1"/>
  <c r="E303" i="1"/>
  <c r="O302" i="1"/>
  <c r="H302" i="1"/>
  <c r="H300" i="1"/>
  <c r="H299" i="1"/>
  <c r="H298" i="1"/>
  <c r="H297" i="1"/>
  <c r="O296" i="1"/>
  <c r="H296" i="1"/>
  <c r="O295" i="1"/>
  <c r="H295" i="1"/>
  <c r="O294" i="1"/>
  <c r="H294" i="1"/>
  <c r="O293" i="1"/>
  <c r="H293" i="1"/>
  <c r="O292" i="1"/>
  <c r="H292" i="1"/>
  <c r="M289" i="1"/>
  <c r="L289" i="1"/>
  <c r="F289" i="1"/>
  <c r="E289" i="1"/>
  <c r="O288" i="1"/>
  <c r="H288" i="1"/>
  <c r="H286" i="1"/>
  <c r="H285" i="1"/>
  <c r="H284" i="1"/>
  <c r="H283" i="1"/>
  <c r="O282" i="1"/>
  <c r="H282" i="1"/>
  <c r="O281" i="1"/>
  <c r="H281" i="1"/>
  <c r="O280" i="1"/>
  <c r="H280" i="1"/>
  <c r="O279" i="1"/>
  <c r="H279" i="1"/>
  <c r="O278" i="1"/>
  <c r="H278" i="1"/>
  <c r="M275" i="1"/>
  <c r="L275" i="1"/>
  <c r="F275" i="1"/>
  <c r="E275" i="1"/>
  <c r="O274" i="1"/>
  <c r="H274" i="1"/>
  <c r="H272" i="1"/>
  <c r="H271" i="1"/>
  <c r="H270" i="1"/>
  <c r="H269" i="1"/>
  <c r="O268" i="1"/>
  <c r="H268" i="1"/>
  <c r="O267" i="1"/>
  <c r="H267" i="1"/>
  <c r="O266" i="1"/>
  <c r="H266" i="1"/>
  <c r="O265" i="1"/>
  <c r="H265" i="1"/>
  <c r="O264" i="1"/>
  <c r="H264" i="1"/>
  <c r="M261" i="1"/>
  <c r="L261" i="1"/>
  <c r="F261" i="1"/>
  <c r="E261" i="1"/>
  <c r="O260" i="1"/>
  <c r="H258" i="1"/>
  <c r="H257" i="1"/>
  <c r="H256" i="1"/>
  <c r="H255" i="1"/>
  <c r="O254" i="1"/>
  <c r="H254" i="1"/>
  <c r="O253" i="1"/>
  <c r="H253" i="1"/>
  <c r="O252" i="1"/>
  <c r="H252" i="1"/>
  <c r="O251" i="1"/>
  <c r="H251" i="1"/>
  <c r="O250" i="1"/>
  <c r="H250" i="1"/>
  <c r="M247" i="1"/>
  <c r="L247" i="1"/>
  <c r="F247" i="1"/>
  <c r="E247" i="1"/>
  <c r="O246" i="1"/>
  <c r="H246" i="1"/>
  <c r="H244" i="1"/>
  <c r="H243" i="1"/>
  <c r="H242" i="1"/>
  <c r="H241" i="1"/>
  <c r="O240" i="1"/>
  <c r="H240" i="1"/>
  <c r="O239" i="1"/>
  <c r="H239" i="1"/>
  <c r="O238" i="1"/>
  <c r="H238" i="1"/>
  <c r="O237" i="1"/>
  <c r="H237" i="1"/>
  <c r="O236" i="1"/>
  <c r="H236" i="1"/>
  <c r="M233" i="1"/>
  <c r="L233" i="1"/>
  <c r="F233" i="1"/>
  <c r="E233" i="1"/>
  <c r="O232" i="1"/>
  <c r="H232" i="1"/>
  <c r="H230" i="1"/>
  <c r="H229" i="1"/>
  <c r="H228" i="1"/>
  <c r="H227" i="1"/>
  <c r="O226" i="1"/>
  <c r="H226" i="1"/>
  <c r="O225" i="1"/>
  <c r="H225" i="1"/>
  <c r="O224" i="1"/>
  <c r="H224" i="1"/>
  <c r="O223" i="1"/>
  <c r="H223" i="1"/>
  <c r="O222" i="1"/>
  <c r="H222" i="1"/>
  <c r="H175" i="1"/>
  <c r="H176" i="1"/>
  <c r="H147" i="1"/>
  <c r="H148" i="1"/>
  <c r="H133" i="1"/>
  <c r="H134" i="1"/>
  <c r="M219" i="1"/>
  <c r="L219" i="1"/>
  <c r="F219" i="1"/>
  <c r="E219" i="1"/>
  <c r="O218" i="1"/>
  <c r="H218" i="1"/>
  <c r="H216" i="1"/>
  <c r="H215" i="1"/>
  <c r="H214" i="1"/>
  <c r="H213" i="1"/>
  <c r="O212" i="1"/>
  <c r="H212" i="1"/>
  <c r="O211" i="1"/>
  <c r="H211" i="1"/>
  <c r="O210" i="1"/>
  <c r="H210" i="1"/>
  <c r="O209" i="1"/>
  <c r="H209" i="1"/>
  <c r="O208" i="1"/>
  <c r="H208" i="1"/>
  <c r="M205" i="1"/>
  <c r="L205" i="1"/>
  <c r="O204" i="1"/>
  <c r="H204" i="1"/>
  <c r="H202" i="1"/>
  <c r="H201" i="1"/>
  <c r="H200" i="1"/>
  <c r="H199" i="1"/>
  <c r="O198" i="1"/>
  <c r="H198" i="1"/>
  <c r="O197" i="1"/>
  <c r="H197" i="1"/>
  <c r="O196" i="1"/>
  <c r="H196" i="1"/>
  <c r="O195" i="1"/>
  <c r="H195" i="1"/>
  <c r="O194" i="1"/>
  <c r="H194" i="1"/>
  <c r="M191" i="1"/>
  <c r="L191" i="1"/>
  <c r="F191" i="1"/>
  <c r="E191" i="1"/>
  <c r="O190" i="1"/>
  <c r="H190" i="1"/>
  <c r="H188" i="1"/>
  <c r="H187" i="1"/>
  <c r="H186" i="1"/>
  <c r="H185" i="1"/>
  <c r="O184" i="1"/>
  <c r="H184" i="1"/>
  <c r="O183" i="1"/>
  <c r="H183" i="1"/>
  <c r="O182" i="1"/>
  <c r="H182" i="1"/>
  <c r="O181" i="1"/>
  <c r="H181" i="1"/>
  <c r="O180" i="1"/>
  <c r="H180" i="1"/>
  <c r="M177" i="1"/>
  <c r="L177" i="1"/>
  <c r="F177" i="1"/>
  <c r="E177" i="1"/>
  <c r="O176" i="1"/>
  <c r="H174" i="1"/>
  <c r="H173" i="1"/>
  <c r="H172" i="1"/>
  <c r="H171" i="1"/>
  <c r="O170" i="1"/>
  <c r="H170" i="1"/>
  <c r="O169" i="1"/>
  <c r="H169" i="1"/>
  <c r="O168" i="1"/>
  <c r="H168" i="1"/>
  <c r="O167" i="1"/>
  <c r="H167" i="1"/>
  <c r="O166" i="1"/>
  <c r="H166" i="1"/>
  <c r="M163" i="1"/>
  <c r="L163" i="1"/>
  <c r="F163" i="1"/>
  <c r="E163" i="1"/>
  <c r="O162" i="1"/>
  <c r="H162" i="1"/>
  <c r="H160" i="1"/>
  <c r="H159" i="1"/>
  <c r="H158" i="1"/>
  <c r="H157" i="1"/>
  <c r="O156" i="1"/>
  <c r="H156" i="1"/>
  <c r="O155" i="1"/>
  <c r="H155" i="1"/>
  <c r="O154" i="1"/>
  <c r="H154" i="1"/>
  <c r="O153" i="1"/>
  <c r="H153" i="1"/>
  <c r="O152" i="1"/>
  <c r="H152" i="1"/>
  <c r="M149" i="1"/>
  <c r="L149" i="1"/>
  <c r="F149" i="1"/>
  <c r="E149" i="1"/>
  <c r="O148" i="1"/>
  <c r="H146" i="1"/>
  <c r="H145" i="1"/>
  <c r="H144" i="1"/>
  <c r="H143" i="1"/>
  <c r="O142" i="1"/>
  <c r="H142" i="1"/>
  <c r="O141" i="1"/>
  <c r="H141" i="1"/>
  <c r="O140" i="1"/>
  <c r="H140" i="1"/>
  <c r="O139" i="1"/>
  <c r="H139" i="1"/>
  <c r="O138" i="1"/>
  <c r="H138" i="1"/>
  <c r="M135" i="1"/>
  <c r="L135" i="1"/>
  <c r="F135" i="1"/>
  <c r="E135" i="1"/>
  <c r="O134" i="1"/>
  <c r="H132" i="1"/>
  <c r="H131" i="1"/>
  <c r="H130" i="1"/>
  <c r="H129" i="1"/>
  <c r="O128" i="1"/>
  <c r="H128" i="1"/>
  <c r="O127" i="1"/>
  <c r="H127" i="1"/>
  <c r="O126" i="1"/>
  <c r="H126" i="1"/>
  <c r="O125" i="1"/>
  <c r="H125" i="1"/>
  <c r="O124" i="1"/>
  <c r="H124" i="1"/>
  <c r="P53" i="1" l="1"/>
  <c r="O317" i="1"/>
  <c r="O205" i="1"/>
  <c r="P95" i="1"/>
  <c r="H612" i="1"/>
  <c r="H415" i="1"/>
  <c r="H486" i="1"/>
  <c r="O415" i="1"/>
  <c r="P404" i="1" s="1"/>
  <c r="O429" i="1"/>
  <c r="O500" i="1"/>
  <c r="O556" i="1"/>
  <c r="O612" i="1"/>
  <c r="O668" i="1"/>
  <c r="H514" i="1"/>
  <c r="O289" i="1"/>
  <c r="O444" i="1"/>
  <c r="O472" i="1"/>
  <c r="O528" i="1"/>
  <c r="P517" i="1" s="1"/>
  <c r="O584" i="1"/>
  <c r="O640" i="1"/>
  <c r="H598" i="1"/>
  <c r="O373" i="1"/>
  <c r="P110" i="1"/>
  <c r="P38" i="1"/>
  <c r="O135" i="1"/>
  <c r="H247" i="1"/>
  <c r="H331" i="1"/>
  <c r="H387" i="1"/>
  <c r="H177" i="1"/>
  <c r="O191" i="1"/>
  <c r="O219" i="1"/>
  <c r="O233" i="1"/>
  <c r="H275" i="1"/>
  <c r="O331" i="1"/>
  <c r="O345" i="1"/>
  <c r="O359" i="1"/>
  <c r="O387" i="1"/>
  <c r="O163" i="1"/>
  <c r="O275" i="1"/>
  <c r="H444" i="1"/>
  <c r="H458" i="1"/>
  <c r="H472" i="1"/>
  <c r="H500" i="1"/>
  <c r="H542" i="1"/>
  <c r="H556" i="1"/>
  <c r="H570" i="1"/>
  <c r="H584" i="1"/>
  <c r="H626" i="1"/>
  <c r="H640" i="1"/>
  <c r="H654" i="1"/>
  <c r="H668" i="1"/>
  <c r="P24" i="1"/>
  <c r="P81" i="1"/>
  <c r="P67" i="1"/>
  <c r="H149" i="1"/>
  <c r="H163" i="1"/>
  <c r="H191" i="1"/>
  <c r="H219" i="1"/>
  <c r="H261" i="1"/>
  <c r="H289" i="1"/>
  <c r="H303" i="1"/>
  <c r="H233" i="1"/>
  <c r="O303" i="1"/>
  <c r="H317" i="1"/>
  <c r="P306" i="1" s="1"/>
  <c r="H345" i="1"/>
  <c r="P334" i="1" s="1"/>
  <c r="H359" i="1"/>
  <c r="H373" i="1"/>
  <c r="H135" i="1"/>
  <c r="O149" i="1"/>
  <c r="O177" i="1"/>
  <c r="H205" i="1"/>
  <c r="P194" i="1" s="1"/>
  <c r="O247" i="1"/>
  <c r="O261" i="1"/>
  <c r="H401" i="1"/>
  <c r="O401" i="1"/>
  <c r="H429" i="1"/>
  <c r="O458" i="1"/>
  <c r="O486" i="1"/>
  <c r="O514" i="1"/>
  <c r="O542" i="1"/>
  <c r="O570" i="1"/>
  <c r="O598" i="1"/>
  <c r="O626" i="1"/>
  <c r="O654" i="1"/>
  <c r="P124" i="1" l="1"/>
  <c r="P657" i="1"/>
  <c r="P447" i="1"/>
  <c r="P601" i="1"/>
  <c r="P587" i="1"/>
  <c r="P138" i="1"/>
  <c r="P432" i="1"/>
  <c r="P475" i="1"/>
  <c r="P489" i="1"/>
  <c r="P545" i="1"/>
  <c r="P418" i="1"/>
  <c r="P250" i="1"/>
  <c r="P208" i="1"/>
  <c r="P461" i="1"/>
  <c r="P264" i="1"/>
  <c r="P278" i="1"/>
  <c r="P362" i="1"/>
  <c r="P643" i="1"/>
  <c r="P503" i="1"/>
  <c r="P629" i="1"/>
  <c r="P166" i="1"/>
  <c r="P573" i="1"/>
  <c r="P376" i="1"/>
  <c r="P615" i="1"/>
  <c r="P292" i="1"/>
  <c r="P180" i="1"/>
  <c r="P559" i="1"/>
  <c r="P348" i="1"/>
  <c r="P222" i="1"/>
  <c r="P152" i="1"/>
  <c r="P320" i="1"/>
  <c r="P531" i="1"/>
  <c r="P236" i="1"/>
  <c r="P390" i="1"/>
</calcChain>
</file>

<file path=xl/sharedStrings.xml><?xml version="1.0" encoding="utf-8"?>
<sst xmlns="http://schemas.openxmlformats.org/spreadsheetml/2006/main" count="2132" uniqueCount="253">
  <si>
    <t>学习成绩</t>
  </si>
  <si>
    <t>1）学位课*学分*1，非学位课*学分*0.8，然后进行加权平均。（总分=（学位课总分+非学位课总分）/（学位课学分+非学位课学分*0.8））</t>
  </si>
  <si>
    <t>2）外语免修成绩按75分计算；按学校文件规定，英语课程未取得学分前，成绩不计算</t>
  </si>
  <si>
    <t>3）已选修按实际分数计算，优秀按90分计算，良好按80分计算。</t>
  </si>
  <si>
    <t>通过和免修按75分计算。</t>
    <phoneticPr fontId="5" type="noConversion"/>
  </si>
  <si>
    <t>系奖学金评审委员会将根据研究生管理信息系统导出成绩进行审核。</t>
  </si>
  <si>
    <t>序号</t>
  </si>
  <si>
    <t>学号</t>
  </si>
  <si>
    <t>课程名称</t>
  </si>
  <si>
    <t>学分</t>
  </si>
  <si>
    <t>成绩</t>
  </si>
  <si>
    <t>学分*成绩*1</t>
  </si>
  <si>
    <t>非学位课</t>
  </si>
  <si>
    <t>学分*成绩*0.8</t>
  </si>
  <si>
    <t>总分</t>
  </si>
  <si>
    <t>自然辩证法概论</t>
  </si>
  <si>
    <t>高级心理统计</t>
  </si>
  <si>
    <t>中国特色社会主义理论与实践研究</t>
  </si>
  <si>
    <t>学位课汇总</t>
  </si>
  <si>
    <t>非学位课汇总</t>
  </si>
  <si>
    <t>高级认知心理学</t>
  </si>
  <si>
    <t>视觉认知基础及研究进展</t>
  </si>
  <si>
    <t>中国审美哲学专题</t>
  </si>
  <si>
    <t>研究生英语能力提升</t>
  </si>
  <si>
    <t>高级认知工效学</t>
  </si>
  <si>
    <t>专业学位课</t>
  </si>
  <si>
    <t>专业选修课</t>
  </si>
  <si>
    <t>公共素质课</t>
  </si>
  <si>
    <t>公共学位课</t>
  </si>
  <si>
    <t>基于虚拟现实技术的心理学研究方法</t>
  </si>
  <si>
    <t>认知神经科学</t>
  </si>
  <si>
    <t>研究生英语基础技能</t>
  </si>
  <si>
    <t>现代心理学进展</t>
  </si>
  <si>
    <t>跨专业课</t>
  </si>
  <si>
    <t>高级工程心理学</t>
  </si>
  <si>
    <t>发展心理学研究</t>
  </si>
  <si>
    <t>数学心理学</t>
  </si>
  <si>
    <t>人事测评与人力资源开发</t>
  </si>
  <si>
    <t>高级心理学</t>
  </si>
  <si>
    <t>社会心理学理论与方法</t>
  </si>
  <si>
    <t>社会认知心理学</t>
  </si>
  <si>
    <t>紫金.创享（创业系列大讲堂）</t>
  </si>
  <si>
    <t>公共选修课</t>
  </si>
  <si>
    <t>广告与营销</t>
  </si>
  <si>
    <t>高级心理咨询</t>
  </si>
  <si>
    <t>教育心理学研究</t>
  </si>
  <si>
    <t>药膳与养生</t>
  </si>
  <si>
    <t>音乐素质教育</t>
  </si>
  <si>
    <t>人生美学专题研究</t>
  </si>
  <si>
    <t>逻辑与思维方法</t>
  </si>
  <si>
    <t>日本传统文化鉴赏</t>
  </si>
  <si>
    <t>中国艺术通论</t>
  </si>
  <si>
    <t>中国古代典籍文化</t>
  </si>
  <si>
    <t>博弈论专题</t>
  </si>
  <si>
    <t>初级韩国语</t>
  </si>
  <si>
    <t>高级心理统计学</t>
  </si>
  <si>
    <t>高级心理学研究方法</t>
  </si>
  <si>
    <t>高级心理测量</t>
  </si>
  <si>
    <t>发展心理学专题</t>
  </si>
  <si>
    <t>社会心理学专题</t>
  </si>
  <si>
    <t>社会保障法专题</t>
  </si>
  <si>
    <t>全球化知识产权保护，博弈和管理</t>
  </si>
  <si>
    <t>批判性思维与科学研究</t>
  </si>
  <si>
    <t>韩国概况</t>
  </si>
  <si>
    <r>
      <rPr>
        <b/>
        <sz val="12"/>
        <color theme="1"/>
        <rFont val="宋体"/>
        <family val="3"/>
        <charset val="134"/>
      </rPr>
      <t>序号</t>
    </r>
    <phoneticPr fontId="20" type="noConversion"/>
  </si>
  <si>
    <r>
      <rPr>
        <b/>
        <sz val="12"/>
        <color theme="1"/>
        <rFont val="宋体"/>
        <family val="2"/>
        <charset val="134"/>
      </rPr>
      <t>学号</t>
    </r>
  </si>
  <si>
    <r>
      <rPr>
        <b/>
        <sz val="12"/>
        <color theme="1"/>
        <rFont val="宋体"/>
        <family val="2"/>
        <charset val="134"/>
      </rPr>
      <t>具体内容</t>
    </r>
  </si>
  <si>
    <r>
      <rPr>
        <b/>
        <sz val="12"/>
        <color theme="1"/>
        <rFont val="宋体"/>
        <family val="2"/>
        <charset val="134"/>
      </rPr>
      <t>分数</t>
    </r>
  </si>
  <si>
    <r>
      <rPr>
        <b/>
        <sz val="12"/>
        <color theme="1"/>
        <rFont val="宋体"/>
        <family val="2"/>
        <charset val="134"/>
      </rPr>
      <t>总分</t>
    </r>
  </si>
  <si>
    <r>
      <rPr>
        <b/>
        <sz val="12"/>
        <color theme="1"/>
        <rFont val="宋体"/>
        <family val="2"/>
        <charset val="134"/>
      </rPr>
      <t>证明材料</t>
    </r>
  </si>
  <si>
    <r>
      <rPr>
        <b/>
        <sz val="12"/>
        <color theme="1"/>
        <rFont val="宋体"/>
        <family val="2"/>
        <charset val="134"/>
      </rPr>
      <t>备注</t>
    </r>
    <phoneticPr fontId="20" type="noConversion"/>
  </si>
  <si>
    <t>浙江省心理学会第十七届第一次学术交流大会</t>
    <phoneticPr fontId="3" type="noConversion"/>
  </si>
  <si>
    <t>论文报告证书</t>
    <phoneticPr fontId="3" type="noConversion"/>
  </si>
  <si>
    <t>第二十届全国心理学学术会议（口头报告）论文摘要</t>
    <phoneticPr fontId="3" type="noConversion"/>
  </si>
  <si>
    <t>摘要集</t>
    <phoneticPr fontId="3" type="noConversion"/>
  </si>
  <si>
    <t>第十七届浙江省心理学会，论文摘要题目为《工作记忆中整合维度的绑定保持注意机制》，第一作者。</t>
  </si>
  <si>
    <r>
      <t xml:space="preserve"> Poster</t>
    </r>
    <r>
      <rPr>
        <sz val="10"/>
        <rFont val="宋体"/>
        <family val="3"/>
        <charset val="134"/>
      </rPr>
      <t>：</t>
    </r>
    <r>
      <rPr>
        <sz val="10"/>
        <rFont val="Times New Roman"/>
        <family val="1"/>
      </rPr>
      <t>2017</t>
    </r>
    <r>
      <rPr>
        <sz val="10"/>
        <rFont val="宋体"/>
        <family val="3"/>
        <charset val="134"/>
      </rPr>
      <t>曲阜视觉科学会议，论文摘要题目为《</t>
    </r>
    <r>
      <rPr>
        <sz val="10"/>
        <rFont val="Times New Roman"/>
        <family val="1"/>
      </rPr>
      <t>Retaining Bindings of Integral Features in Working Memory: The Role of Object-based Attention</t>
    </r>
    <r>
      <rPr>
        <sz val="10"/>
        <rFont val="宋体"/>
        <family val="3"/>
        <charset val="134"/>
      </rPr>
      <t>》，第一作者。并获得最佳墙报奖。</t>
    </r>
    <r>
      <rPr>
        <sz val="10"/>
        <rFont val="Times New Roman"/>
        <family val="1"/>
      </rPr>
      <t xml:space="preserve"> </t>
    </r>
  </si>
  <si>
    <t>会议手册</t>
    <phoneticPr fontId="3" type="noConversion"/>
  </si>
  <si>
    <t>论文报告证书</t>
    <phoneticPr fontId="3" type="noConversion"/>
  </si>
  <si>
    <r>
      <t>“</t>
    </r>
    <r>
      <rPr>
        <sz val="10"/>
        <rFont val="宋体"/>
        <family val="3"/>
        <charset val="134"/>
      </rPr>
      <t>最佳墙报奖”证书</t>
    </r>
    <phoneticPr fontId="3" type="noConversion"/>
  </si>
  <si>
    <t>浙江省心理学年会摘要</t>
    <phoneticPr fontId="3" type="noConversion"/>
  </si>
  <si>
    <t>论文报告证书</t>
    <phoneticPr fontId="3" type="noConversion"/>
  </si>
  <si>
    <r>
      <t>APCV</t>
    </r>
    <r>
      <rPr>
        <sz val="10"/>
        <rFont val="宋体"/>
        <family val="3"/>
        <charset val="134"/>
      </rPr>
      <t>论文摘要</t>
    </r>
    <r>
      <rPr>
        <sz val="10"/>
        <rFont val="Times New Roman"/>
        <family val="1"/>
      </rPr>
      <t xml:space="preserve"> </t>
    </r>
    <r>
      <rPr>
        <sz val="10"/>
        <rFont val="宋体"/>
        <family val="3"/>
        <charset val="134"/>
      </rPr>
      <t xml:space="preserve">一作
</t>
    </r>
    <r>
      <rPr>
        <sz val="10"/>
        <rFont val="Times New Roman"/>
        <family val="1"/>
      </rPr>
      <t>The Development of Attribute Amnesia: Children Remember What Adults Forget</t>
    </r>
    <phoneticPr fontId="3" type="noConversion"/>
  </si>
  <si>
    <t>摘要收录邮件</t>
    <phoneticPr fontId="3" type="noConversion"/>
  </si>
  <si>
    <t>论文复印件</t>
    <phoneticPr fontId="3" type="noConversion"/>
  </si>
  <si>
    <r>
      <t>2018</t>
    </r>
    <r>
      <rPr>
        <sz val="10"/>
        <rFont val="宋体"/>
        <family val="3"/>
        <charset val="134"/>
      </rPr>
      <t>年全国心理学大会摘要（已经录用）</t>
    </r>
    <phoneticPr fontId="3" type="noConversion"/>
  </si>
  <si>
    <t>网站录用截图</t>
    <phoneticPr fontId="3" type="noConversion"/>
  </si>
  <si>
    <r>
      <t>2018</t>
    </r>
    <r>
      <rPr>
        <sz val="10"/>
        <rFont val="宋体"/>
        <family val="3"/>
        <charset val="134"/>
      </rPr>
      <t>年全国心理学大会摘要录用</t>
    </r>
    <phoneticPr fontId="3" type="noConversion"/>
  </si>
  <si>
    <t>网站录用截图</t>
    <phoneticPr fontId="3" type="noConversion"/>
  </si>
  <si>
    <r>
      <rPr>
        <sz val="10"/>
        <rFont val="宋体"/>
        <family val="3"/>
        <charset val="134"/>
      </rPr>
      <t>安玮</t>
    </r>
    <r>
      <rPr>
        <sz val="10"/>
        <rFont val="Times New Roman"/>
        <family val="1"/>
      </rPr>
      <t xml:space="preserve"> </t>
    </r>
    <r>
      <rPr>
        <sz val="10"/>
        <rFont val="宋体"/>
        <family val="3"/>
        <charset val="134"/>
      </rPr>
      <t>二作</t>
    </r>
    <r>
      <rPr>
        <sz val="10"/>
        <rFont val="Times New Roman"/>
        <family val="1"/>
      </rPr>
      <t xml:space="preserve"> </t>
    </r>
    <r>
      <rPr>
        <sz val="10"/>
        <rFont val="宋体"/>
        <family val="3"/>
        <charset val="134"/>
      </rPr>
      <t>刊物：应用心理学</t>
    </r>
    <r>
      <rPr>
        <sz val="10"/>
        <rFont val="Times New Roman"/>
        <family val="1"/>
      </rPr>
      <t xml:space="preserve"> </t>
    </r>
    <r>
      <rPr>
        <sz val="10"/>
        <rFont val="宋体"/>
        <family val="3"/>
        <charset val="134"/>
      </rPr>
      <t>申请分数：</t>
    </r>
    <r>
      <rPr>
        <sz val="10"/>
        <rFont val="Times New Roman"/>
        <family val="1"/>
      </rPr>
      <t>1.25</t>
    </r>
    <phoneticPr fontId="3" type="noConversion"/>
  </si>
  <si>
    <t>出版物复印件</t>
    <phoneticPr fontId="3" type="noConversion"/>
  </si>
  <si>
    <r>
      <rPr>
        <b/>
        <sz val="12"/>
        <color theme="1"/>
        <rFont val="宋体"/>
        <family val="3"/>
        <charset val="134"/>
      </rPr>
      <t>序号</t>
    </r>
  </si>
  <si>
    <r>
      <rPr>
        <b/>
        <sz val="12"/>
        <color theme="1"/>
        <rFont val="宋体"/>
        <family val="3"/>
        <charset val="134"/>
      </rPr>
      <t>学号</t>
    </r>
  </si>
  <si>
    <r>
      <rPr>
        <b/>
        <sz val="12"/>
        <color theme="1"/>
        <rFont val="宋体"/>
        <family val="3"/>
        <charset val="134"/>
      </rPr>
      <t>类别</t>
    </r>
    <phoneticPr fontId="20" type="noConversion"/>
  </si>
  <si>
    <r>
      <rPr>
        <b/>
        <sz val="12"/>
        <color theme="1"/>
        <rFont val="宋体"/>
        <family val="3"/>
        <charset val="134"/>
      </rPr>
      <t>具体内容</t>
    </r>
  </si>
  <si>
    <r>
      <rPr>
        <b/>
        <sz val="12"/>
        <color theme="1"/>
        <rFont val="宋体"/>
        <family val="3"/>
        <charset val="134"/>
      </rPr>
      <t>分值</t>
    </r>
  </si>
  <si>
    <r>
      <rPr>
        <b/>
        <sz val="12"/>
        <color theme="1"/>
        <rFont val="宋体"/>
        <family val="3"/>
        <charset val="134"/>
      </rPr>
      <t>总分</t>
    </r>
  </si>
  <si>
    <r>
      <rPr>
        <b/>
        <sz val="12"/>
        <color theme="1"/>
        <rFont val="宋体"/>
        <family val="3"/>
        <charset val="134"/>
      </rPr>
      <t>证明材料</t>
    </r>
    <phoneticPr fontId="20" type="noConversion"/>
  </si>
  <si>
    <r>
      <rPr>
        <b/>
        <sz val="12"/>
        <color theme="1"/>
        <rFont val="宋体"/>
        <family val="2"/>
      </rPr>
      <t>备注</t>
    </r>
    <phoneticPr fontId="3" type="noConversion"/>
  </si>
  <si>
    <t>系团委证明</t>
    <phoneticPr fontId="3" type="noConversion"/>
  </si>
  <si>
    <t>荣誉证书</t>
    <phoneticPr fontId="3" type="noConversion"/>
  </si>
  <si>
    <t>其他</t>
  </si>
  <si>
    <t>其他</t>
    <phoneticPr fontId="3" type="noConversion"/>
  </si>
  <si>
    <t>社会工作</t>
    <phoneticPr fontId="3" type="noConversion"/>
  </si>
  <si>
    <t>社会工作类</t>
  </si>
  <si>
    <t>系研博会 综合事务部部长</t>
    <phoneticPr fontId="3" type="noConversion"/>
  </si>
  <si>
    <t>文体竞赛类</t>
    <phoneticPr fontId="3" type="noConversion"/>
  </si>
  <si>
    <t>APCV志愿者</t>
    <phoneticPr fontId="3" type="noConversion"/>
  </si>
  <si>
    <t>志愿者服务证书</t>
    <phoneticPr fontId="3" type="noConversion"/>
  </si>
  <si>
    <t>嘉兴南湖党员活动</t>
    <phoneticPr fontId="3" type="noConversion"/>
  </si>
  <si>
    <t>荣誉证书</t>
    <phoneticPr fontId="3" type="noConversion"/>
  </si>
  <si>
    <t>三好杯女子双打第三名</t>
    <phoneticPr fontId="3" type="noConversion"/>
  </si>
  <si>
    <t>心理与行为科学系“学习十九大 共筑中国梦”微党课大赛第二名</t>
    <phoneticPr fontId="3" type="noConversion"/>
  </si>
  <si>
    <t>其他</t>
    <phoneticPr fontId="3" type="noConversion"/>
  </si>
  <si>
    <r>
      <t>2017-2018</t>
    </r>
    <r>
      <rPr>
        <sz val="10.5"/>
        <color theme="1"/>
        <rFont val="宋体"/>
        <family val="3"/>
        <charset val="134"/>
      </rPr>
      <t>学年心理系团委挂职副书记</t>
    </r>
  </si>
  <si>
    <r>
      <t>2018</t>
    </r>
    <r>
      <rPr>
        <sz val="10.5"/>
        <color theme="1"/>
        <rFont val="宋体"/>
        <family val="3"/>
        <charset val="134"/>
      </rPr>
      <t>年浙江大学</t>
    </r>
    <r>
      <rPr>
        <sz val="10.5"/>
        <color theme="1"/>
        <rFont val="Times New Roman"/>
        <family val="1"/>
      </rPr>
      <t>“</t>
    </r>
    <r>
      <rPr>
        <sz val="10.5"/>
        <color theme="1"/>
        <rFont val="宋体"/>
        <family val="3"/>
        <charset val="134"/>
      </rPr>
      <t>三好杯</t>
    </r>
    <r>
      <rPr>
        <sz val="10.5"/>
        <color theme="1"/>
        <rFont val="Times New Roman"/>
        <family val="1"/>
      </rPr>
      <t>”</t>
    </r>
    <r>
      <rPr>
        <sz val="10.5"/>
        <color theme="1"/>
        <rFont val="宋体"/>
        <family val="3"/>
        <charset val="134"/>
      </rPr>
      <t>户外运动团体挑战赛第二名（</t>
    </r>
    <r>
      <rPr>
        <sz val="10.5"/>
        <color theme="1"/>
        <rFont val="Times New Roman"/>
        <family val="1"/>
      </rPr>
      <t>2.4</t>
    </r>
    <r>
      <rPr>
        <sz val="10.5"/>
        <color theme="1"/>
        <rFont val="宋体"/>
        <family val="3"/>
        <charset val="134"/>
      </rPr>
      <t>）</t>
    </r>
  </si>
  <si>
    <r>
      <t>2018</t>
    </r>
    <r>
      <rPr>
        <sz val="10.5"/>
        <color theme="1"/>
        <rFont val="宋体"/>
        <family val="3"/>
        <charset val="134"/>
      </rPr>
      <t>年心理系晚会演出（</t>
    </r>
    <r>
      <rPr>
        <sz val="10.5"/>
        <color theme="1"/>
        <rFont val="Times New Roman"/>
        <family val="1"/>
      </rPr>
      <t>0.25</t>
    </r>
    <r>
      <rPr>
        <sz val="10.5"/>
        <color theme="1"/>
        <rFont val="宋体"/>
        <family val="3"/>
        <charset val="134"/>
      </rPr>
      <t>）</t>
    </r>
  </si>
  <si>
    <r>
      <t>2018</t>
    </r>
    <r>
      <rPr>
        <sz val="10.5"/>
        <color theme="1"/>
        <rFont val="宋体"/>
        <family val="3"/>
        <charset val="134"/>
      </rPr>
      <t>年</t>
    </r>
    <r>
      <rPr>
        <sz val="10.5"/>
        <color theme="1"/>
        <rFont val="Times New Roman"/>
        <family val="1"/>
      </rPr>
      <t>1</t>
    </r>
    <r>
      <rPr>
        <sz val="10.5"/>
        <color theme="1"/>
        <rFont val="宋体"/>
        <family val="3"/>
        <charset val="134"/>
      </rPr>
      <t>月</t>
    </r>
    <r>
      <rPr>
        <sz val="10.5"/>
        <color theme="1"/>
        <rFont val="Times New Roman"/>
        <family val="1"/>
      </rPr>
      <t>1</t>
    </r>
    <r>
      <rPr>
        <sz val="10.5"/>
        <color theme="1"/>
        <rFont val="宋体"/>
        <family val="3"/>
        <charset val="134"/>
      </rPr>
      <t>日玉泉跨年晚会演出（</t>
    </r>
    <r>
      <rPr>
        <sz val="10.5"/>
        <color theme="1"/>
        <rFont val="Times New Roman"/>
        <family val="1"/>
      </rPr>
      <t>0.25</t>
    </r>
    <r>
      <rPr>
        <sz val="10.5"/>
        <color theme="1"/>
        <rFont val="宋体"/>
        <family val="3"/>
        <charset val="134"/>
      </rPr>
      <t>）</t>
    </r>
  </si>
  <si>
    <r>
      <t>2018</t>
    </r>
    <r>
      <rPr>
        <sz val="10.5"/>
        <color theme="1"/>
        <rFont val="宋体"/>
        <family val="3"/>
        <charset val="134"/>
      </rPr>
      <t>年</t>
    </r>
    <r>
      <rPr>
        <sz val="10.5"/>
        <color theme="1"/>
        <rFont val="Times New Roman"/>
        <family val="1"/>
      </rPr>
      <t>3</t>
    </r>
    <r>
      <rPr>
        <sz val="10.5"/>
        <color theme="1"/>
        <rFont val="宋体"/>
        <family val="3"/>
        <charset val="134"/>
      </rPr>
      <t>月研究生毕业典礼演出（</t>
    </r>
    <r>
      <rPr>
        <sz val="10.5"/>
        <color theme="1"/>
        <rFont val="Times New Roman"/>
        <family val="1"/>
      </rPr>
      <t>0.25</t>
    </r>
    <r>
      <rPr>
        <sz val="10.5"/>
        <color theme="1"/>
        <rFont val="宋体"/>
        <family val="3"/>
        <charset val="134"/>
      </rPr>
      <t>）</t>
    </r>
  </si>
  <si>
    <r>
      <t>2018</t>
    </r>
    <r>
      <rPr>
        <sz val="10.5"/>
        <color theme="1"/>
        <rFont val="宋体"/>
        <family val="3"/>
        <charset val="134"/>
      </rPr>
      <t>年</t>
    </r>
    <r>
      <rPr>
        <sz val="10.5"/>
        <color theme="1"/>
        <rFont val="Times New Roman"/>
        <family val="1"/>
      </rPr>
      <t>5</t>
    </r>
    <r>
      <rPr>
        <sz val="10.5"/>
        <color theme="1"/>
        <rFont val="宋体"/>
        <family val="3"/>
        <charset val="134"/>
      </rPr>
      <t>月浙江大学研究生艺术团赴舟山专场演出（</t>
    </r>
    <r>
      <rPr>
        <sz val="10.5"/>
        <color theme="1"/>
        <rFont val="Times New Roman"/>
        <family val="1"/>
      </rPr>
      <t>0.25</t>
    </r>
    <r>
      <rPr>
        <sz val="10.5"/>
        <color theme="1"/>
        <rFont val="宋体"/>
        <family val="3"/>
        <charset val="134"/>
      </rPr>
      <t>）</t>
    </r>
  </si>
  <si>
    <r>
      <t>2018</t>
    </r>
    <r>
      <rPr>
        <sz val="10.5"/>
        <color theme="1"/>
        <rFont val="宋体"/>
        <family val="3"/>
        <charset val="134"/>
      </rPr>
      <t>年</t>
    </r>
    <r>
      <rPr>
        <sz val="10.5"/>
        <color theme="1"/>
        <rFont val="Times New Roman"/>
        <family val="1"/>
      </rPr>
      <t>6</t>
    </r>
    <r>
      <rPr>
        <sz val="10.5"/>
        <color theme="1"/>
        <rFont val="宋体"/>
        <family val="3"/>
        <charset val="134"/>
      </rPr>
      <t>月研究生毕业典礼演出（</t>
    </r>
    <r>
      <rPr>
        <sz val="10.5"/>
        <color theme="1"/>
        <rFont val="Times New Roman"/>
        <family val="1"/>
      </rPr>
      <t>0.25</t>
    </r>
    <r>
      <rPr>
        <sz val="10.5"/>
        <color theme="1"/>
        <rFont val="宋体"/>
        <family val="3"/>
        <charset val="134"/>
      </rPr>
      <t>）</t>
    </r>
  </si>
  <si>
    <r>
      <t>2018</t>
    </r>
    <r>
      <rPr>
        <sz val="10.5"/>
        <color theme="1"/>
        <rFont val="宋体"/>
        <family val="3"/>
        <charset val="134"/>
      </rPr>
      <t>年</t>
    </r>
    <r>
      <rPr>
        <sz val="10.5"/>
        <color theme="1"/>
        <rFont val="Times New Roman"/>
        <family val="1"/>
      </rPr>
      <t>9</t>
    </r>
    <r>
      <rPr>
        <sz val="10.5"/>
        <color theme="1"/>
        <rFont val="宋体"/>
        <family val="3"/>
        <charset val="134"/>
      </rPr>
      <t>月研究生开学典礼演出（</t>
    </r>
    <r>
      <rPr>
        <sz val="10.5"/>
        <color theme="1"/>
        <rFont val="Times New Roman"/>
        <family val="1"/>
      </rPr>
      <t>0.25</t>
    </r>
    <r>
      <rPr>
        <sz val="10.5"/>
        <color theme="1"/>
        <rFont val="宋体"/>
        <family val="3"/>
        <charset val="134"/>
      </rPr>
      <t>）</t>
    </r>
  </si>
  <si>
    <t>党委研工部证明</t>
    <phoneticPr fontId="3" type="noConversion"/>
  </si>
  <si>
    <t>兼职辅导员</t>
    <phoneticPr fontId="3" type="noConversion"/>
  </si>
  <si>
    <t>文体竞赛类</t>
    <phoneticPr fontId="3" type="noConversion"/>
  </si>
  <si>
    <t>三好杯男女混合双打第四名</t>
    <phoneticPr fontId="3" type="noConversion"/>
  </si>
  <si>
    <r>
      <t>2017</t>
    </r>
    <r>
      <rPr>
        <sz val="10.5"/>
        <color theme="1"/>
        <rFont val="宋体"/>
        <family val="3"/>
        <charset val="134"/>
      </rPr>
      <t>年浙江省心理学会以及系里各类学术讲座</t>
    </r>
  </si>
  <si>
    <r>
      <t>2018</t>
    </r>
    <r>
      <rPr>
        <sz val="10.5"/>
        <color theme="1"/>
        <rFont val="宋体"/>
        <family val="3"/>
        <charset val="134"/>
      </rPr>
      <t>年</t>
    </r>
    <r>
      <rPr>
        <sz val="10.5"/>
        <color theme="1"/>
        <rFont val="Times New Roman"/>
        <family val="1"/>
      </rPr>
      <t>APCV</t>
    </r>
    <r>
      <rPr>
        <sz val="10.5"/>
        <color theme="1"/>
        <rFont val="宋体"/>
        <family val="3"/>
        <charset val="134"/>
      </rPr>
      <t>志愿者</t>
    </r>
    <r>
      <rPr>
        <sz val="10.5"/>
        <color theme="1"/>
        <rFont val="Times New Roman"/>
        <family val="1"/>
      </rPr>
      <t xml:space="preserve">    </t>
    </r>
    <phoneticPr fontId="3" type="noConversion"/>
  </si>
  <si>
    <t>心理系微党课大赛一等奖</t>
  </si>
  <si>
    <t>志愿者证书</t>
    <phoneticPr fontId="3" type="noConversion"/>
  </si>
  <si>
    <r>
      <t>17-18</t>
    </r>
    <r>
      <rPr>
        <sz val="10.5"/>
        <color theme="1"/>
        <rFont val="宋体"/>
        <family val="3"/>
        <charset val="134"/>
      </rPr>
      <t>级心理系研博会主席</t>
    </r>
  </si>
  <si>
    <r>
      <t>17-18</t>
    </r>
    <r>
      <rPr>
        <sz val="10.5"/>
        <color theme="1"/>
        <rFont val="宋体"/>
        <family val="3"/>
        <charset val="134"/>
      </rPr>
      <t>年心理系兼职辅导员</t>
    </r>
  </si>
  <si>
    <r>
      <t>浙江大学</t>
    </r>
    <r>
      <rPr>
        <sz val="10.5"/>
        <color theme="1"/>
        <rFont val="Times New Roman"/>
        <family val="1"/>
      </rPr>
      <t>2018</t>
    </r>
    <r>
      <rPr>
        <sz val="10.5"/>
        <color theme="1"/>
        <rFont val="宋体"/>
        <family val="3"/>
        <charset val="134"/>
      </rPr>
      <t>年</t>
    </r>
    <r>
      <rPr>
        <sz val="10.5"/>
        <color theme="1"/>
        <rFont val="Times New Roman"/>
        <family val="1"/>
      </rPr>
      <t>“</t>
    </r>
    <r>
      <rPr>
        <sz val="10.5"/>
        <color theme="1"/>
        <rFont val="宋体"/>
        <family val="3"/>
        <charset val="134"/>
      </rPr>
      <t>三好杯</t>
    </r>
    <r>
      <rPr>
        <sz val="10.5"/>
        <color theme="1"/>
        <rFont val="Times New Roman"/>
        <family val="1"/>
      </rPr>
      <t>”</t>
    </r>
    <r>
      <rPr>
        <sz val="10.5"/>
        <color theme="1"/>
        <rFont val="宋体"/>
        <family val="3"/>
        <charset val="134"/>
      </rPr>
      <t>户外运动挑战赛研究生组速度攀网（男）第三名</t>
    </r>
  </si>
  <si>
    <r>
      <t>浙江大学</t>
    </r>
    <r>
      <rPr>
        <sz val="10.5"/>
        <color theme="1"/>
        <rFont val="Times New Roman"/>
        <family val="1"/>
      </rPr>
      <t>2018</t>
    </r>
    <r>
      <rPr>
        <sz val="10.5"/>
        <color theme="1"/>
        <rFont val="宋体"/>
        <family val="3"/>
        <charset val="134"/>
      </rPr>
      <t>年</t>
    </r>
    <r>
      <rPr>
        <sz val="10.5"/>
        <color theme="1"/>
        <rFont val="Times New Roman"/>
        <family val="1"/>
      </rPr>
      <t>“</t>
    </r>
    <r>
      <rPr>
        <sz val="10.5"/>
        <color theme="1"/>
        <rFont val="宋体"/>
        <family val="3"/>
        <charset val="134"/>
      </rPr>
      <t>三好杯</t>
    </r>
    <r>
      <rPr>
        <sz val="10.5"/>
        <color theme="1"/>
        <rFont val="Times New Roman"/>
        <family val="1"/>
      </rPr>
      <t>”</t>
    </r>
    <r>
      <rPr>
        <sz val="10.5"/>
        <color theme="1"/>
        <rFont val="宋体"/>
        <family val="3"/>
        <charset val="134"/>
      </rPr>
      <t>户外运动挑战赛研究生组团体总分第二名</t>
    </r>
  </si>
  <si>
    <t>系挂职团委副书记</t>
    <phoneticPr fontId="3" type="noConversion"/>
  </si>
  <si>
    <t>研博会副主席</t>
    <phoneticPr fontId="3" type="noConversion"/>
  </si>
  <si>
    <t>团支书</t>
    <phoneticPr fontId="3" type="noConversion"/>
  </si>
  <si>
    <t>党支委</t>
    <phoneticPr fontId="3" type="noConversion"/>
  </si>
  <si>
    <t>活动组织参与类：组织心理系新晚、求职分享会、
主题团日活动、组织生活会</t>
    <phoneticPr fontId="3" type="noConversion"/>
  </si>
  <si>
    <r>
      <t>1.</t>
    </r>
    <r>
      <rPr>
        <sz val="10.5"/>
        <color theme="1"/>
        <rFont val="宋体"/>
        <family val="3"/>
        <charset val="134"/>
      </rPr>
      <t>参与</t>
    </r>
    <r>
      <rPr>
        <sz val="10.5"/>
        <color theme="1"/>
        <rFont val="Times New Roman"/>
        <family val="1"/>
      </rPr>
      <t>2017</t>
    </r>
    <r>
      <rPr>
        <sz val="10.5"/>
        <color theme="1"/>
        <rFont val="宋体"/>
        <family val="3"/>
        <charset val="134"/>
      </rPr>
      <t>年</t>
    </r>
    <r>
      <rPr>
        <sz val="10.5"/>
        <color theme="1"/>
        <rFont val="Times New Roman"/>
        <family val="1"/>
      </rPr>
      <t>12</t>
    </r>
    <r>
      <rPr>
        <sz val="10.5"/>
        <color theme="1"/>
        <rFont val="宋体"/>
        <family val="3"/>
        <charset val="134"/>
      </rPr>
      <t>月的模拟面试活动；</t>
    </r>
    <r>
      <rPr>
        <sz val="10.5"/>
        <color theme="1"/>
        <rFont val="Times New Roman"/>
        <family val="1"/>
      </rPr>
      <t xml:space="preserve"> 
2.</t>
    </r>
    <r>
      <rPr>
        <sz val="10.5"/>
        <color theme="1"/>
        <rFont val="宋体"/>
        <family val="3"/>
        <charset val="134"/>
      </rPr>
      <t>参与</t>
    </r>
    <r>
      <rPr>
        <sz val="10.5"/>
        <color theme="1"/>
        <rFont val="Times New Roman"/>
        <family val="1"/>
      </rPr>
      <t>“ZJU</t>
    </r>
    <r>
      <rPr>
        <sz val="10.5"/>
        <color theme="1"/>
        <rFont val="宋体"/>
        <family val="3"/>
        <charset val="134"/>
      </rPr>
      <t>以理观心</t>
    </r>
    <r>
      <rPr>
        <sz val="10.5"/>
        <color theme="1"/>
        <rFont val="Times New Roman"/>
        <family val="1"/>
      </rPr>
      <t>”</t>
    </r>
    <r>
      <rPr>
        <sz val="10.5"/>
        <color theme="1"/>
        <rFont val="宋体"/>
        <family val="3"/>
        <charset val="134"/>
      </rPr>
      <t>的心理学科普推文活动，撰写</t>
    </r>
    <r>
      <rPr>
        <sz val="10.5"/>
        <color theme="1"/>
        <rFont val="Times New Roman"/>
        <family val="1"/>
      </rPr>
      <t>“</t>
    </r>
    <r>
      <rPr>
        <sz val="10.5"/>
        <color theme="1"/>
        <rFont val="宋体"/>
        <family val="3"/>
        <charset val="134"/>
      </rPr>
      <t>心理账户：钱与钱是不同的</t>
    </r>
    <r>
      <rPr>
        <sz val="10.5"/>
        <color theme="1"/>
        <rFont val="Times New Roman"/>
        <family val="1"/>
      </rPr>
      <t>”</t>
    </r>
    <r>
      <rPr>
        <sz val="10.5"/>
        <color theme="1"/>
        <rFont val="宋体"/>
        <family val="3"/>
        <charset val="134"/>
      </rPr>
      <t>心理学科普推文。</t>
    </r>
    <phoneticPr fontId="3" type="noConversion"/>
  </si>
  <si>
    <t>系团委证明</t>
    <phoneticPr fontId="3" type="noConversion"/>
  </si>
  <si>
    <t>基础心理学党支部组织委员</t>
    <phoneticPr fontId="3" type="noConversion"/>
  </si>
  <si>
    <t>志愿者证书</t>
    <phoneticPr fontId="3" type="noConversion"/>
  </si>
  <si>
    <t>SQTP“美丽烘焙，装点人生”——西溪校区烘焙部落 成员</t>
  </si>
  <si>
    <t>项目结题表</t>
    <phoneticPr fontId="3" type="noConversion"/>
  </si>
  <si>
    <t>社会工作</t>
    <phoneticPr fontId="3" type="noConversion"/>
  </si>
  <si>
    <t>临床与社会党支部宣传委员</t>
    <phoneticPr fontId="3" type="noConversion"/>
  </si>
  <si>
    <t>协助辅导员组织开展心理系迎新工作；</t>
  </si>
  <si>
    <t>参与组织心理与行为科学系“学习十九大 共筑中国梦”微党课大赛并撰写新闻稿；</t>
  </si>
  <si>
    <t>参与心理系理系学生骨干红色寻访活动活动并撰写新闻稿；</t>
  </si>
  <si>
    <t>参加心心理学系与建工学院与浙江省省直同人集团三家单位共同发起的党委立体共建活动，并撰写新闻稿；</t>
  </si>
  <si>
    <t>参加心理系各项学术讲座多次；</t>
  </si>
  <si>
    <t>参加心理系党员大会。</t>
  </si>
  <si>
    <t>系网截图</t>
    <phoneticPr fontId="3" type="noConversion"/>
  </si>
  <si>
    <t>2017级硕士班班长</t>
    <phoneticPr fontId="3" type="noConversion"/>
  </si>
  <si>
    <t>工程心理学第一党支部组织委员</t>
    <phoneticPr fontId="3" type="noConversion"/>
  </si>
  <si>
    <t>管理心理学第一党支部 支书</t>
    <phoneticPr fontId="3" type="noConversion"/>
  </si>
  <si>
    <t>社会与临床心理学党支部支书 2分</t>
  </si>
  <si>
    <t>第五届“健心”计划研究生综合素质提升工程之“研究生党员骨干马克思主义理论经典著作研读”0.25分</t>
  </si>
  <si>
    <t>“传承红色基因，弘扬奋斗精神”学生骨干训练营0.25分</t>
  </si>
  <si>
    <t>参与活动：微党课竞赛0.25分</t>
    <phoneticPr fontId="3" type="noConversion"/>
  </si>
  <si>
    <t>结业证书</t>
    <phoneticPr fontId="3" type="noConversion"/>
  </si>
  <si>
    <t>网站公告</t>
    <phoneticPr fontId="3" type="noConversion"/>
  </si>
  <si>
    <t>系研博会副主席</t>
    <phoneticPr fontId="3" type="noConversion"/>
  </si>
  <si>
    <t>三好杯团体赛第五名</t>
    <phoneticPr fontId="3" type="noConversion"/>
  </si>
  <si>
    <t>三好杯混合双打第三名</t>
    <phoneticPr fontId="3" type="noConversion"/>
  </si>
  <si>
    <t>2018系迎新晚会组织</t>
    <phoneticPr fontId="3" type="noConversion"/>
  </si>
  <si>
    <t>系团委证明</t>
    <phoneticPr fontId="3" type="noConversion"/>
  </si>
  <si>
    <t>志愿者证书</t>
    <phoneticPr fontId="3" type="noConversion"/>
  </si>
  <si>
    <t>心理系兼职辅导员</t>
    <phoneticPr fontId="3" type="noConversion"/>
  </si>
  <si>
    <t>心理系挂职团委副书记（学生）</t>
    <phoneticPr fontId="3" type="noConversion"/>
  </si>
  <si>
    <t>工程心理学第一党支部组织委员（宣传委员）</t>
    <phoneticPr fontId="3" type="noConversion"/>
  </si>
  <si>
    <t>浙江大学2018年三好杯户外运动挑战赛研究生组团体总分第二名；</t>
  </si>
  <si>
    <t>2017年9月25日，参与2017级研究生思想动态调研，0.25</t>
  </si>
  <si>
    <t>2017年10月18日，作为心理系代表观看十九大开幕式，0.25；</t>
  </si>
  <si>
    <t>2017年11月15日，组织2017心理系毕业生业动员指导会，0.5；</t>
  </si>
  <si>
    <t>2017年12月15日，参与组织心理与行为科学系“学习十九大 共筑中国梦”微党课大赛，0.5；</t>
  </si>
  <si>
    <t>2018年1月2日，撰写心理系2017届毕业生就业质量报告，0.25；</t>
  </si>
  <si>
    <t>2018年3月14日，作为心理系代表参与2018年春夏学期校团委调研，证明人：项玲连，0.25；</t>
  </si>
  <si>
    <t>2018年6月，参与组织工程心理学第一党支部主题党日活动，0.5；</t>
  </si>
  <si>
    <t>2017年12月，心理系新年晚会表演，0.25</t>
    <phoneticPr fontId="3" type="noConversion"/>
  </si>
  <si>
    <t>调研书面打印稿</t>
    <phoneticPr fontId="3" type="noConversion"/>
  </si>
  <si>
    <t>浙江大学2018年“三好杯”户外运动挑战赛研究生组团体总分第二名  申请分数：2.4</t>
  </si>
  <si>
    <t>APCV会议志愿者  申请分数 0.25</t>
  </si>
  <si>
    <t>研博会组织的圣诞晚会表演节目  申请分数 0.25</t>
  </si>
  <si>
    <t>其他</t>
    <phoneticPr fontId="3" type="noConversion"/>
  </si>
  <si>
    <t>志愿书证书</t>
    <phoneticPr fontId="3" type="noConversion"/>
  </si>
  <si>
    <t>系研博会部长</t>
    <phoneticPr fontId="3" type="noConversion"/>
  </si>
  <si>
    <t>浙江大学2018年“三好杯”户外运动挑战赛研究生组团体总分 第二名</t>
  </si>
  <si>
    <t>浙江大学2018年“三好杯”户外运动挑战赛研究生组速度攀网（女） 第一名</t>
  </si>
  <si>
    <t>系研博会宣传部部长</t>
    <phoneticPr fontId="3" type="noConversion"/>
  </si>
  <si>
    <t>参与组织新年晚会</t>
    <phoneticPr fontId="3" type="noConversion"/>
  </si>
  <si>
    <t>参加浙大心理系“心理帮扶志愿服务团”赴杭州富阳区暑期社会实践，该社会实践获心理系暑期社会实践一等奖。</t>
  </si>
  <si>
    <t>“三好杯”网球女子双打第二名</t>
    <phoneticPr fontId="3" type="noConversion"/>
  </si>
  <si>
    <t>浙江省心理学会</t>
    <phoneticPr fontId="3" type="noConversion"/>
  </si>
  <si>
    <t>获奖证书</t>
    <phoneticPr fontId="3" type="noConversion"/>
  </si>
  <si>
    <t>论文报告证书</t>
    <phoneticPr fontId="3" type="noConversion"/>
  </si>
  <si>
    <t>研博会2017学年文体部部长</t>
    <phoneticPr fontId="3" type="noConversion"/>
  </si>
  <si>
    <t>排名2根据成绩2进行排名，为优秀研究生、三好研究生评选依据</t>
  </si>
  <si>
    <t>排名1根据成绩1进行排名，为国家奖学金、专项奖学金评选依据</t>
  </si>
  <si>
    <t>成绩2=学习成绩*0.3+科研成果*0.5+素质拓展*0.2</t>
  </si>
  <si>
    <t>成绩1=学习成绩*0.3+科研成果*0.7</t>
    <phoneticPr fontId="3" type="noConversion"/>
  </si>
  <si>
    <t>排名2</t>
  </si>
  <si>
    <t>排名1</t>
  </si>
  <si>
    <t>成绩2</t>
  </si>
  <si>
    <t>成绩1</t>
  </si>
  <si>
    <t>映射3</t>
  </si>
  <si>
    <t>映射2</t>
  </si>
  <si>
    <t>素质拓展</t>
  </si>
  <si>
    <t>映射1</t>
  </si>
  <si>
    <t>科研成果</t>
  </si>
  <si>
    <t>学号</t>
    <phoneticPr fontId="5" type="noConversion"/>
  </si>
  <si>
    <t>原序号</t>
    <phoneticPr fontId="5" type="noConversion"/>
  </si>
  <si>
    <t>省级无加分</t>
    <phoneticPr fontId="3" type="noConversion"/>
  </si>
  <si>
    <r>
      <t>第二作者，导师一作，心理科学进展（</t>
    </r>
    <r>
      <rPr>
        <sz val="10"/>
        <color theme="1"/>
        <rFont val="Times New Roman"/>
        <family val="3"/>
        <charset val="134"/>
      </rPr>
      <t>F</t>
    </r>
    <r>
      <rPr>
        <sz val="10"/>
        <color theme="1"/>
        <rFont val="宋体"/>
        <family val="3"/>
        <charset val="134"/>
      </rPr>
      <t>）：</t>
    </r>
    <r>
      <rPr>
        <sz val="10"/>
        <color theme="1"/>
        <rFont val="Times New Roman"/>
        <family val="3"/>
        <charset val="134"/>
      </rPr>
      <t xml:space="preserve"> </t>
    </r>
    <r>
      <rPr>
        <sz val="10"/>
        <color theme="1"/>
        <rFont val="宋体"/>
        <family val="3"/>
        <charset val="134"/>
      </rPr>
      <t>聂爱情</t>
    </r>
    <r>
      <rPr>
        <sz val="10"/>
        <color theme="1"/>
        <rFont val="Times New Roman"/>
        <family val="3"/>
        <charset val="134"/>
      </rPr>
      <t>,</t>
    </r>
    <r>
      <rPr>
        <sz val="10"/>
        <color theme="1"/>
        <rFont val="宋体"/>
        <family val="3"/>
        <charset val="134"/>
      </rPr>
      <t>李梦思</t>
    </r>
    <r>
      <rPr>
        <sz val="10"/>
        <color theme="1"/>
        <rFont val="Times New Roman"/>
        <family val="3"/>
        <charset val="134"/>
      </rPr>
      <t>,</t>
    </r>
    <r>
      <rPr>
        <sz val="10"/>
        <color theme="1"/>
        <rFont val="宋体"/>
        <family val="3"/>
        <charset val="134"/>
      </rPr>
      <t>潘如</t>
    </r>
    <r>
      <rPr>
        <sz val="10"/>
        <color theme="1"/>
        <rFont val="Times New Roman"/>
        <family val="3"/>
        <charset val="134"/>
      </rPr>
      <t>.</t>
    </r>
    <r>
      <rPr>
        <sz val="10"/>
        <color theme="1"/>
        <rFont val="宋体"/>
        <family val="3"/>
        <charset val="134"/>
      </rPr>
      <t>编码如何预测提取？以相继记忆效应为证</t>
    </r>
    <r>
      <rPr>
        <sz val="10"/>
        <color theme="1"/>
        <rFont val="Times New Roman"/>
        <family val="3"/>
        <charset val="134"/>
      </rPr>
      <t xml:space="preserve"> [J].</t>
    </r>
    <r>
      <rPr>
        <sz val="10"/>
        <color theme="1"/>
        <rFont val="宋体"/>
        <family val="3"/>
        <charset val="134"/>
      </rPr>
      <t>心理科学进展</t>
    </r>
    <r>
      <rPr>
        <sz val="10"/>
        <color theme="1"/>
        <rFont val="Times New Roman"/>
        <family val="3"/>
        <charset val="134"/>
      </rPr>
      <t xml:space="preserve">,2018,26(10):1775-1786. DOI:10.3724/SP.J.1042.2018.01775 </t>
    </r>
    <phoneticPr fontId="3" type="noConversion"/>
  </si>
  <si>
    <r>
      <rPr>
        <sz val="10"/>
        <rFont val="宋体"/>
        <family val="3"/>
        <charset val="134"/>
      </rPr>
      <t>第二十届全国心理学学术会议“社区心理学专业委员会”专题报告二
社区老年心理健康服务中的桥梁与沟通</t>
    </r>
    <r>
      <rPr>
        <sz val="10"/>
        <rFont val="Times New Roman"/>
        <family val="1"/>
      </rPr>
      <t xml:space="preserve"> </t>
    </r>
    <r>
      <rPr>
        <sz val="10"/>
        <color theme="1"/>
        <rFont val="宋体"/>
        <family val="3"/>
        <charset val="134"/>
      </rPr>
      <t/>
    </r>
    <phoneticPr fontId="3" type="noConversion"/>
  </si>
  <si>
    <t>复印件</t>
    <phoneticPr fontId="3" type="noConversion"/>
  </si>
  <si>
    <t>复印件</t>
    <phoneticPr fontId="3" type="noConversion"/>
  </si>
  <si>
    <r>
      <t>Oral</t>
    </r>
    <r>
      <rPr>
        <sz val="10"/>
        <rFont val="宋体"/>
        <family val="3"/>
        <charset val="134"/>
      </rPr>
      <t>：第</t>
    </r>
    <r>
      <rPr>
        <sz val="10"/>
        <rFont val="Times New Roman"/>
        <family val="1"/>
      </rPr>
      <t>14</t>
    </r>
    <r>
      <rPr>
        <sz val="10"/>
        <rFont val="宋体"/>
        <family val="3"/>
        <charset val="134"/>
      </rPr>
      <t>届亚太视觉会议（</t>
    </r>
    <r>
      <rPr>
        <sz val="10"/>
        <rFont val="Times New Roman"/>
        <family val="1"/>
      </rPr>
      <t>APCV</t>
    </r>
    <r>
      <rPr>
        <sz val="10"/>
        <rFont val="宋体"/>
        <family val="3"/>
        <charset val="134"/>
      </rPr>
      <t>）暨第</t>
    </r>
    <r>
      <rPr>
        <sz val="10"/>
        <rFont val="Times New Roman"/>
        <family val="1"/>
      </rPr>
      <t>3</t>
    </r>
    <r>
      <rPr>
        <sz val="10"/>
        <rFont val="宋体"/>
        <family val="3"/>
        <charset val="134"/>
      </rPr>
      <t>届中国视觉科学会议（</t>
    </r>
    <r>
      <rPr>
        <sz val="10"/>
        <rFont val="Times New Roman"/>
        <family val="1"/>
      </rPr>
      <t>CVSC</t>
    </r>
    <r>
      <rPr>
        <sz val="10"/>
        <rFont val="宋体"/>
        <family val="3"/>
        <charset val="134"/>
      </rPr>
      <t>），论文摘要题目为《</t>
    </r>
    <r>
      <rPr>
        <sz val="10"/>
        <rFont val="Times New Roman"/>
        <family val="1"/>
      </rPr>
      <t>Retaining Bindings of Integral Features in Working Memory: The Role of Attention</t>
    </r>
    <r>
      <rPr>
        <sz val="10"/>
        <rFont val="宋体"/>
        <family val="3"/>
        <charset val="134"/>
      </rPr>
      <t>》，第一作者</t>
    </r>
    <phoneticPr fontId="3" type="noConversion"/>
  </si>
  <si>
    <r>
      <rPr>
        <sz val="10"/>
        <rFont val="宋体"/>
        <family val="3"/>
        <charset val="134"/>
      </rPr>
      <t xml:space="preserve">第三作者，导师一作，《心理科学进展》论文名称：《编码如何预测提取？以相继记忆效应为证》
</t>
    </r>
    <r>
      <rPr>
        <sz val="10"/>
        <rFont val="Times New Roman"/>
        <family val="1"/>
      </rPr>
      <t>2018, 26 (10): 1775-1786.  DOI: 10.3724/SP.J.1042.2018.01775</t>
    </r>
    <phoneticPr fontId="3" type="noConversion"/>
  </si>
  <si>
    <t>会议时间不在评奖周期</t>
    <phoneticPr fontId="3" type="noConversion"/>
  </si>
  <si>
    <r>
      <rPr>
        <sz val="10"/>
        <rFont val="宋体"/>
        <family val="3"/>
        <charset val="134"/>
      </rPr>
      <t>第一作者，第</t>
    </r>
    <r>
      <rPr>
        <sz val="10"/>
        <rFont val="Times New Roman"/>
        <family val="1"/>
      </rPr>
      <t>14</t>
    </r>
    <r>
      <rPr>
        <sz val="10"/>
        <rFont val="宋体"/>
        <family val="3"/>
        <charset val="134"/>
      </rPr>
      <t>届亚太视觉会议（</t>
    </r>
    <r>
      <rPr>
        <sz val="10"/>
        <rFont val="Times New Roman"/>
        <family val="1"/>
      </rPr>
      <t>the 14th APCV</t>
    </r>
    <r>
      <rPr>
        <sz val="10"/>
        <rFont val="宋体"/>
        <family val="3"/>
        <charset val="134"/>
      </rPr>
      <t>），</t>
    </r>
    <r>
      <rPr>
        <sz val="10"/>
        <rFont val="Times New Roman"/>
        <family val="1"/>
      </rPr>
      <t>Poster
20.340 Cognitive style: The Chinese youth norm and the cross-cultural generalization of its measurements, Tiange Xu, Beilei Wang, Qiyuan Yang, Caiping Zhou, Meng Zhang</t>
    </r>
    <phoneticPr fontId="3" type="noConversion"/>
  </si>
  <si>
    <t xml:space="preserve">三好杯网球男子双打（研究生）第七名                  </t>
    <phoneticPr fontId="3" type="noConversion"/>
  </si>
  <si>
    <t xml:space="preserve">三好杯网球混合双打双打（研究生）第三名             </t>
    <phoneticPr fontId="3" type="noConversion"/>
  </si>
  <si>
    <t>同一类不重复记分</t>
    <phoneticPr fontId="3" type="noConversion"/>
  </si>
  <si>
    <t>党员活动不记分</t>
    <phoneticPr fontId="3" type="noConversion"/>
  </si>
  <si>
    <t>非加分项</t>
    <phoneticPr fontId="3" type="noConversion"/>
  </si>
  <si>
    <r>
      <t>“</t>
    </r>
    <r>
      <rPr>
        <sz val="10.5"/>
        <color theme="1"/>
        <rFont val="宋体"/>
        <family val="3"/>
        <charset val="134"/>
      </rPr>
      <t>传承红色基因，弘扬奋斗精神</t>
    </r>
    <r>
      <rPr>
        <sz val="10.5"/>
        <color theme="1"/>
        <rFont val="Times New Roman"/>
        <family val="1"/>
      </rPr>
      <t>”</t>
    </r>
    <r>
      <rPr>
        <sz val="10.5"/>
        <color theme="1"/>
        <rFont val="宋体"/>
        <family val="3"/>
        <charset val="134"/>
      </rPr>
      <t>井冈山培训活动以及嘉兴南湖培训活动</t>
    </r>
    <phoneticPr fontId="3" type="noConversion"/>
  </si>
  <si>
    <t>非加分项</t>
    <phoneticPr fontId="3" type="noConversion"/>
  </si>
  <si>
    <t>同一类不重复记分</t>
    <phoneticPr fontId="3" type="noConversion"/>
  </si>
  <si>
    <t>同一类不重复记分</t>
    <phoneticPr fontId="3" type="noConversion"/>
  </si>
  <si>
    <t>本职工作不记分</t>
    <phoneticPr fontId="3" type="noConversion"/>
  </si>
  <si>
    <t>非加分项</t>
    <phoneticPr fontId="3" type="noConversion"/>
  </si>
  <si>
    <t>党员活动不记分</t>
    <phoneticPr fontId="3" type="noConversion"/>
  </si>
  <si>
    <t>党员活动不记分</t>
    <phoneticPr fontId="3" type="noConversion"/>
  </si>
  <si>
    <t>志愿者证书</t>
    <phoneticPr fontId="3" type="noConversion"/>
  </si>
  <si>
    <t>党员活动不记分</t>
    <phoneticPr fontId="3" type="noConversion"/>
  </si>
  <si>
    <t>本职工作不记分</t>
    <phoneticPr fontId="3" type="noConversion"/>
  </si>
  <si>
    <t>浙江大学2018年“三好杯”户外运动挑战赛研究生组速度赛（女）第三名；</t>
    <phoneticPr fontId="3" type="noConversion"/>
  </si>
  <si>
    <t>非加分项</t>
    <phoneticPr fontId="3" type="noConversion"/>
  </si>
  <si>
    <r>
      <rPr>
        <sz val="10"/>
        <rFont val="宋体"/>
        <family val="3"/>
        <charset val="134"/>
      </rPr>
      <t>《身临其境：那些被</t>
    </r>
    <r>
      <rPr>
        <sz val="10"/>
        <rFont val="Times New Roman"/>
        <family val="1"/>
      </rPr>
      <t>VR</t>
    </r>
    <r>
      <rPr>
        <sz val="10"/>
        <rFont val="宋体"/>
        <family val="3"/>
        <charset val="134"/>
      </rPr>
      <t>影响的心灵、身体与社会》，上海教育出版社，编者，</t>
    </r>
    <r>
      <rPr>
        <sz val="10"/>
        <rFont val="Times New Roman"/>
        <family val="1"/>
      </rPr>
      <t>P81-96</t>
    </r>
    <r>
      <rPr>
        <sz val="10"/>
        <rFont val="宋体"/>
        <family val="3"/>
        <charset val="134"/>
      </rPr>
      <t>（</t>
    </r>
    <r>
      <rPr>
        <sz val="10"/>
        <rFont val="Times New Roman"/>
        <family val="1"/>
      </rPr>
      <t>VR</t>
    </r>
    <r>
      <rPr>
        <sz val="10"/>
        <rFont val="宋体"/>
        <family val="3"/>
        <charset val="134"/>
      </rPr>
      <t>对生理健康的影响、</t>
    </r>
    <r>
      <rPr>
        <sz val="10"/>
        <rFont val="Times New Roman"/>
        <family val="1"/>
      </rPr>
      <t>VR</t>
    </r>
    <r>
      <rPr>
        <sz val="10"/>
        <rFont val="宋体"/>
        <family val="3"/>
        <charset val="134"/>
      </rPr>
      <t>晕动症），</t>
    </r>
    <r>
      <rPr>
        <sz val="10"/>
        <rFont val="Times New Roman"/>
        <family val="1"/>
      </rPr>
      <t>15</t>
    </r>
    <r>
      <rPr>
        <sz val="10"/>
        <rFont val="宋体"/>
        <family val="3"/>
        <charset val="134"/>
      </rPr>
      <t>页。</t>
    </r>
    <r>
      <rPr>
        <sz val="10"/>
        <rFont val="Times New Roman"/>
        <family val="1"/>
      </rPr>
      <t>8064</t>
    </r>
    <r>
      <rPr>
        <sz val="10"/>
        <rFont val="宋体"/>
        <family val="3"/>
        <charset val="134"/>
      </rPr>
      <t>字</t>
    </r>
    <phoneticPr fontId="3" type="noConversion"/>
  </si>
  <si>
    <t>序号</t>
    <phoneticPr fontId="3" type="noConversion"/>
  </si>
  <si>
    <t>学号</t>
    <phoneticPr fontId="3" type="noConversion"/>
  </si>
  <si>
    <t>课程名称</t>
    <phoneticPr fontId="3" type="noConversion"/>
  </si>
  <si>
    <t>学分</t>
    <phoneticPr fontId="3" type="noConversion"/>
  </si>
  <si>
    <t>成绩</t>
    <phoneticPr fontId="3" type="noConversion"/>
  </si>
  <si>
    <t>学分*成绩*1</t>
    <phoneticPr fontId="3" type="noConversion"/>
  </si>
  <si>
    <t>非学位课</t>
    <phoneticPr fontId="3" type="noConversion"/>
  </si>
  <si>
    <t>课程名称</t>
    <phoneticPr fontId="3" type="noConversion"/>
  </si>
  <si>
    <t>学分*成绩*0.8</t>
    <phoneticPr fontId="3" type="noConversion"/>
  </si>
  <si>
    <t>总分</t>
    <phoneticPr fontId="3" type="noConversion"/>
  </si>
  <si>
    <t>泰语语言与文化</t>
  </si>
  <si>
    <r>
      <t>2018</t>
    </r>
    <r>
      <rPr>
        <sz val="10.5"/>
        <color rgb="FFFF0000"/>
        <rFont val="宋体"/>
        <family val="3"/>
        <charset val="134"/>
      </rPr>
      <t>年</t>
    </r>
    <r>
      <rPr>
        <sz val="10.5"/>
        <color rgb="FFFF0000"/>
        <rFont val="Times New Roman"/>
        <family val="1"/>
      </rPr>
      <t>“</t>
    </r>
    <r>
      <rPr>
        <sz val="10.5"/>
        <color rgb="FFFF0000"/>
        <rFont val="宋体"/>
        <family val="3"/>
        <charset val="134"/>
      </rPr>
      <t>首届全国高校心理情景剧大赛</t>
    </r>
    <r>
      <rPr>
        <sz val="10.5"/>
        <color rgb="FFFF0000"/>
        <rFont val="Times New Roman"/>
        <family val="1"/>
      </rPr>
      <t>”</t>
    </r>
    <r>
      <rPr>
        <sz val="10.5"/>
        <color rgb="FFFF0000"/>
        <rFont val="宋体"/>
        <family val="3"/>
        <charset val="134"/>
      </rPr>
      <t>优秀作品奖（</t>
    </r>
    <r>
      <rPr>
        <sz val="10.5"/>
        <color rgb="FFFF0000"/>
        <rFont val="Times New Roman"/>
        <family val="1"/>
      </rPr>
      <t>3</t>
    </r>
    <r>
      <rPr>
        <sz val="10.5"/>
        <color rgb="FFFF0000"/>
        <rFont val="宋体"/>
        <family val="3"/>
        <charset val="13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</si>
</sst>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00_ "/>
    <numFmt numFmtId="178" formatCode="0_);[Red]\(0\)"/>
    <numFmt numFmtId="179" formatCode="0_ "/>
  </numFmts>
  <fonts count="41">
    <font>
      <sz val="11"/>
      <color theme="1"/>
      <name val="宋体"/>
      <family val="2"/>
      <scheme val="minor"/>
    </font>
    <font>
      <sz val="11"/>
      <color indexed="8"/>
      <name val="宋体"/>
      <family val="3"/>
      <charset val="134"/>
    </font>
    <font>
      <b/>
      <sz val="16"/>
      <color indexed="10"/>
      <name val="宋体"/>
      <family val="3"/>
      <charset val="134"/>
    </font>
    <font>
      <sz val="9"/>
      <name val="宋体"/>
      <family val="3"/>
      <charset val="134"/>
      <scheme val="minor"/>
    </font>
    <font>
      <sz val="9"/>
      <color indexed="10"/>
      <name val="宋体"/>
      <family val="3"/>
      <charset val="134"/>
    </font>
    <font>
      <sz val="9"/>
      <name val="宋体"/>
      <family val="3"/>
      <charset val="134"/>
    </font>
    <font>
      <b/>
      <sz val="10"/>
      <color indexed="10"/>
      <name val="微软雅黑"/>
      <family val="2"/>
      <charset val="134"/>
    </font>
    <font>
      <sz val="12"/>
      <name val="宋体"/>
      <family val="3"/>
      <charset val="134"/>
    </font>
    <font>
      <sz val="12"/>
      <color indexed="8"/>
      <name val="宋体"/>
      <family val="3"/>
      <charset val="134"/>
    </font>
    <font>
      <b/>
      <sz val="12"/>
      <name val="宋体"/>
      <family val="3"/>
      <charset val="134"/>
    </font>
    <font>
      <b/>
      <sz val="10"/>
      <name val="微软雅黑"/>
      <family val="2"/>
      <charset val="134"/>
    </font>
    <font>
      <sz val="10"/>
      <name val="微软雅黑"/>
      <family val="2"/>
      <charset val="134"/>
    </font>
    <font>
      <b/>
      <sz val="10"/>
      <color indexed="8"/>
      <name val="微软雅黑"/>
      <family val="2"/>
      <charset val="134"/>
    </font>
    <font>
      <sz val="10"/>
      <name val="宋体"/>
      <family val="3"/>
      <charset val="134"/>
    </font>
    <font>
      <b/>
      <sz val="11"/>
      <color indexed="8"/>
      <name val="宋体"/>
      <family val="3"/>
      <charset val="134"/>
    </font>
    <font>
      <sz val="11"/>
      <name val="宋体"/>
      <family val="3"/>
      <charset val="134"/>
    </font>
    <font>
      <sz val="10"/>
      <color rgb="FFFF0000"/>
      <name val="微软雅黑"/>
      <family val="2"/>
      <charset val="134"/>
    </font>
    <font>
      <sz val="10"/>
      <color theme="1"/>
      <name val="微软雅黑"/>
      <family val="2"/>
      <charset val="134"/>
    </font>
    <font>
      <b/>
      <sz val="12"/>
      <color theme="1"/>
      <name val="Times New Roman"/>
      <family val="1"/>
    </font>
    <font>
      <b/>
      <sz val="12"/>
      <color theme="1"/>
      <name val="宋体"/>
      <family val="3"/>
      <charset val="134"/>
    </font>
    <font>
      <sz val="9"/>
      <name val="宋体"/>
      <family val="2"/>
      <charset val="134"/>
      <scheme val="minor"/>
    </font>
    <font>
      <b/>
      <sz val="12"/>
      <color theme="1"/>
      <name val="宋体"/>
      <family val="2"/>
      <charset val="134"/>
    </font>
    <font>
      <sz val="10"/>
      <color theme="1"/>
      <name val="Times New Roman"/>
      <family val="1"/>
    </font>
    <font>
      <sz val="10"/>
      <color theme="1"/>
      <name val="宋体"/>
      <family val="3"/>
      <charset val="134"/>
    </font>
    <font>
      <sz val="10"/>
      <color theme="1"/>
      <name val="Times New Roman"/>
      <family val="3"/>
      <charset val="134"/>
    </font>
    <font>
      <sz val="10"/>
      <name val="Times New Roman"/>
      <family val="1"/>
    </font>
    <font>
      <sz val="11"/>
      <name val="宋体"/>
      <family val="2"/>
      <scheme val="minor"/>
    </font>
    <font>
      <sz val="10"/>
      <name val="Times New Roman"/>
      <family val="3"/>
      <charset val="134"/>
    </font>
    <font>
      <b/>
      <sz val="12"/>
      <color theme="1"/>
      <name val="宋体"/>
      <family val="2"/>
    </font>
    <font>
      <sz val="10.5"/>
      <color theme="1"/>
      <name val="宋体"/>
      <family val="3"/>
      <charset val="134"/>
    </font>
    <font>
      <sz val="10.5"/>
      <color theme="1"/>
      <name val="Times New Roman"/>
      <family val="1"/>
    </font>
    <font>
      <sz val="10.5"/>
      <name val="宋体"/>
      <family val="3"/>
      <charset val="134"/>
    </font>
    <font>
      <sz val="10.5"/>
      <name val="Times New Roman"/>
      <family val="1"/>
    </font>
    <font>
      <sz val="14"/>
      <color theme="1"/>
      <name val="宋体"/>
      <family val="3"/>
      <charset val="134"/>
      <scheme val="minor"/>
    </font>
    <font>
      <sz val="10"/>
      <color rgb="FFFF0000"/>
      <name val="宋体"/>
      <family val="3"/>
      <charset val="134"/>
    </font>
    <font>
      <sz val="10.5"/>
      <color rgb="FFFF0000"/>
      <name val="Times New Roman"/>
      <family val="1"/>
    </font>
    <font>
      <sz val="11"/>
      <color rgb="FFFF0000"/>
      <name val="宋体"/>
      <family val="2"/>
      <scheme val="minor"/>
    </font>
    <font>
      <sz val="11"/>
      <color rgb="FFFF0000"/>
      <name val="宋体"/>
      <family val="3"/>
      <charset val="134"/>
      <scheme val="minor"/>
    </font>
    <font>
      <sz val="10.5"/>
      <color rgb="FFFF0000"/>
      <name val="宋体"/>
      <family val="3"/>
      <charset val="134"/>
    </font>
    <font>
      <sz val="11"/>
      <color theme="1"/>
      <name val="宋体"/>
      <family val="3"/>
      <charset val="134"/>
      <scheme val="minor"/>
    </font>
    <font>
      <b/>
      <sz val="14"/>
      <name val="宋体"/>
      <family val="3"/>
      <charset val="134"/>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13">
    <border>
      <left/>
      <right/>
      <top/>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auto="1"/>
      </bottom>
      <diagonal/>
    </border>
    <border>
      <left style="thin">
        <color indexed="64"/>
      </left>
      <right style="thin">
        <color indexed="64"/>
      </right>
      <top style="thin">
        <color indexed="64"/>
      </top>
      <bottom style="thick">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lignment vertical="center"/>
    </xf>
  </cellStyleXfs>
  <cellXfs count="125">
    <xf numFmtId="0" fontId="0" fillId="0" borderId="0" xfId="0"/>
    <xf numFmtId="0" fontId="2" fillId="0" borderId="0" xfId="1" applyFont="1" applyFill="1" applyAlignment="1">
      <alignment horizontal="left" vertical="center"/>
    </xf>
    <xf numFmtId="0" fontId="1" fillId="0" borderId="0" xfId="1" applyAlignment="1"/>
    <xf numFmtId="0" fontId="1" fillId="0" borderId="0" xfId="1" applyAlignment="1">
      <alignment horizontal="left"/>
    </xf>
    <xf numFmtId="0" fontId="1" fillId="0" borderId="0" xfId="1" applyFont="1" applyAlignment="1">
      <alignment horizontal="left"/>
    </xf>
    <xf numFmtId="0" fontId="1" fillId="0" borderId="0" xfId="1" applyFont="1" applyAlignment="1"/>
    <xf numFmtId="0" fontId="1" fillId="0" borderId="0" xfId="0" applyFont="1" applyBorder="1" applyAlignment="1"/>
    <xf numFmtId="0" fontId="4" fillId="0" borderId="0" xfId="1" applyFont="1" applyAlignment="1">
      <alignment horizontal="left" vertical="center"/>
    </xf>
    <xf numFmtId="0" fontId="6" fillId="0" borderId="0" xfId="1" applyFont="1" applyAlignment="1">
      <alignment horizontal="left"/>
    </xf>
    <xf numFmtId="0" fontId="0" fillId="0" borderId="0" xfId="0"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9" fillId="0" borderId="1" xfId="1" applyFont="1" applyBorder="1" applyAlignment="1">
      <alignment horizontal="left" vertical="center" wrapText="1"/>
    </xf>
    <xf numFmtId="0" fontId="9" fillId="0" borderId="1" xfId="1" applyFont="1" applyBorder="1" applyAlignment="1">
      <alignment vertical="center" wrapText="1"/>
    </xf>
    <xf numFmtId="0" fontId="10" fillId="0" borderId="2" xfId="1" applyFont="1" applyBorder="1" applyAlignment="1">
      <alignment horizontal="left" wrapText="1"/>
    </xf>
    <xf numFmtId="0" fontId="11" fillId="0" borderId="2" xfId="1" applyFont="1" applyBorder="1" applyAlignment="1">
      <alignment horizontal="left" wrapText="1"/>
    </xf>
    <xf numFmtId="0" fontId="12" fillId="0" borderId="2" xfId="1" applyFont="1" applyBorder="1" applyAlignment="1">
      <alignment horizontal="left" wrapText="1"/>
    </xf>
    <xf numFmtId="0" fontId="13" fillId="0" borderId="3" xfId="1" applyFont="1" applyBorder="1" applyAlignment="1">
      <alignment vertical="center" wrapText="1"/>
    </xf>
    <xf numFmtId="0" fontId="13" fillId="0" borderId="4" xfId="0" applyFont="1" applyBorder="1" applyAlignment="1">
      <alignment horizontal="left" vertical="center" wrapText="1"/>
    </xf>
    <xf numFmtId="0" fontId="11" fillId="0" borderId="6" xfId="1" applyFont="1" applyBorder="1" applyAlignment="1">
      <alignment horizontal="left" vertical="top" wrapText="1"/>
    </xf>
    <xf numFmtId="1" fontId="11" fillId="0" borderId="6" xfId="1" applyNumberFormat="1" applyFont="1" applyBorder="1" applyAlignment="1">
      <alignment horizontal="left" vertical="top" wrapText="1"/>
    </xf>
    <xf numFmtId="0" fontId="11" fillId="2" borderId="6" xfId="1" applyFont="1" applyFill="1" applyBorder="1" applyAlignment="1">
      <alignment horizontal="left" wrapText="1"/>
    </xf>
    <xf numFmtId="0" fontId="11" fillId="0" borderId="0" xfId="1" applyFont="1" applyBorder="1" applyAlignment="1">
      <alignment horizontal="left" wrapText="1"/>
    </xf>
    <xf numFmtId="0" fontId="11" fillId="3" borderId="6" xfId="1" applyFont="1" applyFill="1" applyBorder="1" applyAlignment="1">
      <alignment horizontal="left" wrapText="1"/>
    </xf>
    <xf numFmtId="0" fontId="15" fillId="0" borderId="0" xfId="0" applyFont="1" applyBorder="1" applyAlignment="1">
      <alignment wrapText="1"/>
    </xf>
    <xf numFmtId="0" fontId="16" fillId="0" borderId="0" xfId="1" applyFont="1" applyBorder="1" applyAlignment="1">
      <alignment horizontal="left" wrapText="1"/>
    </xf>
    <xf numFmtId="0" fontId="11" fillId="0" borderId="6" xfId="1" applyFont="1" applyBorder="1" applyAlignment="1">
      <alignment horizontal="left" wrapText="1"/>
    </xf>
    <xf numFmtId="1" fontId="11" fillId="0" borderId="6" xfId="1" applyNumberFormat="1" applyFont="1" applyBorder="1" applyAlignment="1">
      <alignment horizontal="left" wrapText="1"/>
    </xf>
    <xf numFmtId="0" fontId="0" fillId="0" borderId="6" xfId="0" applyBorder="1" applyAlignment="1">
      <alignment vertical="center"/>
    </xf>
    <xf numFmtId="0" fontId="0" fillId="0" borderId="6" xfId="0" applyBorder="1" applyAlignment="1">
      <alignment horizontal="left" vertical="center"/>
    </xf>
    <xf numFmtId="0" fontId="16" fillId="0" borderId="6" xfId="1" applyFont="1" applyBorder="1" applyAlignment="1">
      <alignment horizontal="left" wrapText="1"/>
    </xf>
    <xf numFmtId="0" fontId="15" fillId="0" borderId="7" xfId="0" applyFont="1" applyBorder="1" applyAlignment="1">
      <alignment wrapText="1"/>
    </xf>
    <xf numFmtId="0" fontId="11" fillId="0" borderId="8" xfId="1" applyFont="1" applyBorder="1" applyAlignment="1">
      <alignment horizontal="left" vertical="center" wrapText="1"/>
    </xf>
    <xf numFmtId="0" fontId="11" fillId="0" borderId="8" xfId="1" applyFont="1" applyBorder="1" applyAlignment="1">
      <alignment horizontal="left" wrapText="1"/>
    </xf>
    <xf numFmtId="1" fontId="11" fillId="0" borderId="8" xfId="1" applyNumberFormat="1" applyFont="1" applyFill="1" applyBorder="1" applyAlignment="1">
      <alignment horizontal="left" wrapText="1"/>
    </xf>
    <xf numFmtId="1" fontId="11" fillId="0" borderId="8" xfId="1" applyNumberFormat="1" applyFont="1" applyBorder="1" applyAlignment="1">
      <alignment horizontal="left" wrapText="1"/>
    </xf>
    <xf numFmtId="0" fontId="17" fillId="2" borderId="8" xfId="1" applyFont="1" applyFill="1" applyBorder="1" applyAlignment="1">
      <alignment horizontal="left" wrapText="1"/>
    </xf>
    <xf numFmtId="0" fontId="11" fillId="0" borderId="7" xfId="1" applyFont="1" applyBorder="1" applyAlignment="1">
      <alignment horizontal="left" wrapText="1"/>
    </xf>
    <xf numFmtId="0" fontId="11" fillId="0" borderId="6" xfId="1" applyNumberFormat="1" applyFont="1" applyBorder="1" applyAlignment="1">
      <alignment horizontal="left" vertical="top" wrapText="1"/>
    </xf>
    <xf numFmtId="0" fontId="11" fillId="0" borderId="6" xfId="1" applyNumberFormat="1" applyFont="1" applyBorder="1" applyAlignment="1">
      <alignment horizontal="left" wrapText="1"/>
    </xf>
    <xf numFmtId="0" fontId="17" fillId="0" borderId="6" xfId="1" applyNumberFormat="1" applyFont="1" applyBorder="1" applyAlignment="1">
      <alignment horizontal="left" vertical="top" wrapText="1"/>
    </xf>
    <xf numFmtId="0" fontId="10" fillId="0" borderId="9" xfId="1" applyFont="1" applyBorder="1" applyAlignment="1">
      <alignment horizontal="left" vertical="center" wrapText="1"/>
    </xf>
    <xf numFmtId="0" fontId="11" fillId="0" borderId="10" xfId="1" applyFont="1" applyBorder="1" applyAlignment="1">
      <alignment horizontal="left" wrapText="1"/>
    </xf>
    <xf numFmtId="0" fontId="11" fillId="0" borderId="10" xfId="1" applyNumberFormat="1" applyFont="1" applyBorder="1" applyAlignment="1">
      <alignment horizontal="left" wrapText="1"/>
    </xf>
    <xf numFmtId="1" fontId="11" fillId="0" borderId="10" xfId="1" applyNumberFormat="1" applyFont="1" applyBorder="1" applyAlignment="1">
      <alignment horizontal="left" wrapText="1"/>
    </xf>
    <xf numFmtId="0" fontId="18"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6" fillId="4" borderId="0" xfId="0" applyFont="1" applyFill="1" applyAlignment="1">
      <alignment vertical="center"/>
    </xf>
    <xf numFmtId="0" fontId="18" fillId="0" borderId="3" xfId="0" applyFont="1" applyFill="1" applyBorder="1" applyAlignment="1">
      <alignment vertical="center" wrapText="1"/>
    </xf>
    <xf numFmtId="0" fontId="23" fillId="0" borderId="3" xfId="0" applyFont="1" applyFill="1" applyBorder="1" applyAlignment="1">
      <alignment vertical="center" wrapText="1"/>
    </xf>
    <xf numFmtId="0" fontId="25" fillId="4" borderId="3" xfId="0" applyFont="1" applyFill="1" applyBorder="1" applyAlignment="1">
      <alignment vertical="center" wrapText="1"/>
    </xf>
    <xf numFmtId="0" fontId="13" fillId="4" borderId="3" xfId="0" applyFont="1" applyFill="1" applyBorder="1" applyAlignment="1">
      <alignment vertical="center" wrapText="1"/>
    </xf>
    <xf numFmtId="0" fontId="27" fillId="4" borderId="3" xfId="0" applyFont="1" applyFill="1" applyBorder="1" applyAlignment="1">
      <alignment vertical="center" wrapText="1"/>
    </xf>
    <xf numFmtId="0" fontId="0" fillId="0" borderId="0" xfId="0" applyAlignment="1"/>
    <xf numFmtId="0" fontId="18" fillId="0" borderId="3" xfId="0" applyFont="1" applyFill="1" applyBorder="1" applyAlignment="1">
      <alignment horizontal="center" vertical="center"/>
    </xf>
    <xf numFmtId="0" fontId="29" fillId="4" borderId="3" xfId="0" applyFont="1" applyFill="1" applyBorder="1" applyAlignment="1">
      <alignment horizontal="center" vertical="center"/>
    </xf>
    <xf numFmtId="0" fontId="30" fillId="4" borderId="3" xfId="0" applyFont="1" applyFill="1" applyBorder="1" applyAlignment="1">
      <alignment horizontal="center" vertical="center"/>
    </xf>
    <xf numFmtId="0" fontId="31" fillId="4" borderId="3" xfId="0" applyFont="1" applyFill="1" applyBorder="1" applyAlignment="1">
      <alignment horizontal="center" vertical="center"/>
    </xf>
    <xf numFmtId="0" fontId="32" fillId="4" borderId="3" xfId="0" applyFont="1" applyFill="1" applyBorder="1" applyAlignment="1">
      <alignment horizontal="center" vertical="center"/>
    </xf>
    <xf numFmtId="0" fontId="29" fillId="0" borderId="3" xfId="0" applyFont="1" applyFill="1" applyBorder="1" applyAlignment="1">
      <alignment horizontal="center" vertical="center"/>
    </xf>
    <xf numFmtId="0" fontId="30" fillId="0" borderId="3" xfId="0" applyFont="1" applyFill="1"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2" fontId="15" fillId="0" borderId="0" xfId="0" applyNumberFormat="1" applyFont="1" applyAlignment="1">
      <alignment horizontal="center"/>
    </xf>
    <xf numFmtId="176" fontId="15" fillId="0" borderId="0" xfId="0" applyNumberFormat="1"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33" fillId="4" borderId="3" xfId="0" applyFont="1" applyFill="1" applyBorder="1" applyAlignment="1">
      <alignment horizontal="center"/>
    </xf>
    <xf numFmtId="176" fontId="33" fillId="4" borderId="3" xfId="0" applyNumberFormat="1" applyFont="1" applyFill="1" applyBorder="1" applyAlignment="1">
      <alignment horizontal="center"/>
    </xf>
    <xf numFmtId="177" fontId="33" fillId="4" borderId="3" xfId="0" applyNumberFormat="1" applyFont="1" applyFill="1" applyBorder="1" applyAlignment="1">
      <alignment horizontal="center"/>
    </xf>
    <xf numFmtId="0" fontId="0" fillId="4" borderId="0" xfId="0" applyFill="1"/>
    <xf numFmtId="0" fontId="0" fillId="0" borderId="0" xfId="0" applyBorder="1" applyAlignment="1">
      <alignment horizontal="center" vertical="center"/>
    </xf>
    <xf numFmtId="0" fontId="30" fillId="4" borderId="3" xfId="0" applyFont="1" applyFill="1" applyBorder="1" applyAlignment="1">
      <alignment horizontal="center" vertical="center"/>
    </xf>
    <xf numFmtId="0" fontId="30" fillId="4" borderId="3" xfId="0" applyFont="1" applyFill="1" applyBorder="1" applyAlignment="1">
      <alignment horizontal="center" vertical="center" wrapText="1"/>
    </xf>
    <xf numFmtId="0" fontId="0" fillId="0" borderId="3" xfId="0" applyBorder="1" applyAlignment="1">
      <alignment horizontal="center" vertical="center"/>
    </xf>
    <xf numFmtId="0" fontId="34" fillId="0" borderId="3"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5" fillId="0" borderId="3" xfId="0" applyFont="1" applyFill="1" applyBorder="1" applyAlignment="1">
      <alignment horizontal="center" vertical="center"/>
    </xf>
    <xf numFmtId="0" fontId="35" fillId="4" borderId="3" xfId="0" applyFont="1" applyFill="1" applyBorder="1" applyAlignment="1">
      <alignment horizontal="center" vertical="center"/>
    </xf>
    <xf numFmtId="0" fontId="38" fillId="4" borderId="3" xfId="0" applyFont="1" applyFill="1" applyBorder="1" applyAlignment="1">
      <alignment horizontal="center" vertical="center"/>
    </xf>
    <xf numFmtId="0" fontId="36" fillId="0" borderId="3" xfId="0" applyFont="1" applyBorder="1" applyAlignment="1">
      <alignment horizontal="center" vertical="center"/>
    </xf>
    <xf numFmtId="0" fontId="37" fillId="0" borderId="3" xfId="0" applyFont="1" applyBorder="1" applyAlignment="1">
      <alignment horizontal="center" vertical="center"/>
    </xf>
    <xf numFmtId="0" fontId="1" fillId="0" borderId="0" xfId="1" applyAlignment="1"/>
    <xf numFmtId="0" fontId="33" fillId="0" borderId="3" xfId="0" applyFont="1" applyBorder="1" applyAlignment="1">
      <alignment horizontal="center"/>
    </xf>
    <xf numFmtId="177" fontId="33" fillId="0" borderId="3" xfId="0" applyNumberFormat="1" applyFont="1" applyBorder="1" applyAlignment="1">
      <alignment horizontal="center"/>
    </xf>
    <xf numFmtId="0" fontId="39" fillId="0" borderId="0" xfId="0" applyFont="1" applyAlignment="1">
      <alignment horizontal="center"/>
    </xf>
    <xf numFmtId="0" fontId="13" fillId="0" borderId="4" xfId="0" applyFont="1" applyBorder="1" applyAlignment="1">
      <alignment horizontal="center" vertical="center"/>
    </xf>
    <xf numFmtId="0" fontId="13" fillId="0" borderId="4" xfId="0" applyFont="1" applyBorder="1" applyAlignment="1">
      <alignment horizontal="left" vertical="center"/>
    </xf>
    <xf numFmtId="179" fontId="11" fillId="0" borderId="6" xfId="1" applyNumberFormat="1" applyFont="1" applyBorder="1" applyAlignment="1">
      <alignment horizontal="left" vertical="top" wrapText="1"/>
    </xf>
    <xf numFmtId="179" fontId="11" fillId="0" borderId="6" xfId="1" applyNumberFormat="1" applyFont="1" applyBorder="1" applyAlignment="1">
      <alignment horizontal="left" wrapText="1"/>
    </xf>
    <xf numFmtId="179" fontId="17" fillId="0" borderId="6" xfId="1" applyNumberFormat="1" applyFont="1" applyBorder="1" applyAlignment="1">
      <alignment horizontal="left" vertical="top" wrapText="1"/>
    </xf>
    <xf numFmtId="0" fontId="36" fillId="0" borderId="3" xfId="0" applyFont="1" applyBorder="1" applyAlignment="1">
      <alignment horizontal="center" vertical="center" wrapText="1"/>
    </xf>
    <xf numFmtId="0" fontId="40" fillId="0" borderId="3" xfId="0" applyFont="1" applyBorder="1" applyAlignment="1">
      <alignment horizontal="center" vertical="center"/>
    </xf>
    <xf numFmtId="0" fontId="40" fillId="0" borderId="3" xfId="0" applyFont="1" applyFill="1" applyBorder="1" applyAlignment="1">
      <alignment horizontal="center" vertical="center" wrapText="1"/>
    </xf>
    <xf numFmtId="176" fontId="40" fillId="0" borderId="3" xfId="0" applyNumberFormat="1" applyFont="1" applyFill="1" applyBorder="1" applyAlignment="1">
      <alignment horizontal="center" vertical="center" wrapText="1"/>
    </xf>
    <xf numFmtId="178" fontId="40" fillId="0" borderId="3" xfId="0" applyNumberFormat="1" applyFont="1" applyFill="1" applyBorder="1" applyAlignment="1">
      <alignment horizontal="center" vertical="center" wrapText="1"/>
    </xf>
    <xf numFmtId="0" fontId="4" fillId="0" borderId="0" xfId="1" applyFont="1" applyAlignment="1">
      <alignment horizontal="left" vertical="center"/>
    </xf>
    <xf numFmtId="0" fontId="1" fillId="0" borderId="0" xfId="1" applyAlignment="1"/>
    <xf numFmtId="0" fontId="10" fillId="0" borderId="1" xfId="1" applyFont="1" applyBorder="1" applyAlignment="1">
      <alignment horizontal="left" vertical="center" wrapText="1"/>
    </xf>
    <xf numFmtId="0" fontId="10" fillId="0" borderId="5" xfId="1" applyFont="1" applyBorder="1" applyAlignment="1">
      <alignment horizontal="left" vertical="center" wrapText="1"/>
    </xf>
    <xf numFmtId="2" fontId="14" fillId="0" borderId="6" xfId="0" applyNumberFormat="1" applyFont="1" applyBorder="1" applyAlignment="1">
      <alignment horizontal="left" vertical="center" wrapText="1"/>
    </xf>
    <xf numFmtId="2" fontId="14" fillId="0" borderId="8" xfId="0" applyNumberFormat="1" applyFont="1" applyBorder="1" applyAlignment="1">
      <alignment horizontal="left" vertical="center" wrapText="1"/>
    </xf>
    <xf numFmtId="2" fontId="14" fillId="0" borderId="10" xfId="0" applyNumberFormat="1" applyFont="1" applyBorder="1" applyAlignment="1">
      <alignment horizontal="lef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36" fillId="0" borderId="10" xfId="0" applyFont="1" applyBorder="1" applyAlignment="1">
      <alignment horizontal="center" vertical="center"/>
    </xf>
    <xf numFmtId="0" fontId="37" fillId="0" borderId="11" xfId="0" applyFont="1" applyBorder="1" applyAlignment="1">
      <alignment horizontal="center" vertical="center"/>
    </xf>
    <xf numFmtId="0" fontId="38" fillId="4" borderId="10"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11" xfId="0" applyFont="1" applyFill="1" applyBorder="1" applyAlignment="1">
      <alignment horizontal="center" vertical="center"/>
    </xf>
    <xf numFmtId="0" fontId="37" fillId="0" borderId="12" xfId="0" applyFont="1" applyBorder="1" applyAlignment="1">
      <alignment horizontal="center" vertical="center"/>
    </xf>
    <xf numFmtId="0" fontId="0" fillId="0" borderId="3" xfId="0" applyBorder="1" applyAlignment="1">
      <alignment horizontal="center" vertical="center"/>
    </xf>
    <xf numFmtId="0" fontId="36" fillId="0" borderId="3" xfId="0" applyFont="1" applyBorder="1" applyAlignment="1">
      <alignment horizontal="center" vertical="center"/>
    </xf>
    <xf numFmtId="0" fontId="30" fillId="4" borderId="3" xfId="0" applyFont="1" applyFill="1" applyBorder="1" applyAlignment="1">
      <alignment horizontal="center" vertical="center"/>
    </xf>
    <xf numFmtId="0" fontId="29" fillId="4" borderId="3" xfId="0" applyFont="1" applyFill="1" applyBorder="1" applyAlignment="1">
      <alignment horizontal="center" vertical="center"/>
    </xf>
    <xf numFmtId="0" fontId="30" fillId="0" borderId="3" xfId="0" applyFont="1" applyFill="1" applyBorder="1" applyAlignment="1">
      <alignment horizontal="center" vertical="center"/>
    </xf>
    <xf numFmtId="0" fontId="29" fillId="0" borderId="3" xfId="0" applyFont="1" applyFill="1" applyBorder="1" applyAlignment="1">
      <alignment horizontal="center" vertical="center"/>
    </xf>
  </cellXfs>
  <cellStyles count="2">
    <cellStyle name="常规" xfId="0" builtinId="0"/>
    <cellStyle name="常规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69"/>
  <sheetViews>
    <sheetView topLeftCell="A13" zoomScale="85" zoomScaleNormal="85" workbookViewId="0">
      <selection activeCell="I30" sqref="I30"/>
    </sheetView>
  </sheetViews>
  <sheetFormatPr defaultRowHeight="14.4"/>
  <cols>
    <col min="4" max="4" width="24" customWidth="1"/>
    <col min="11" max="11" width="29.21875" customWidth="1"/>
    <col min="12" max="12" width="3.44140625" customWidth="1"/>
    <col min="13" max="13" width="6.109375" customWidth="1"/>
    <col min="14" max="14" width="10.6640625" customWidth="1"/>
    <col min="16" max="16" width="9.6640625" bestFit="1" customWidth="1"/>
  </cols>
  <sheetData>
    <row r="1" spans="1:20" s="6" customFormat="1" ht="20.399999999999999">
      <c r="A1" s="1" t="s">
        <v>0</v>
      </c>
      <c r="B1" s="2"/>
      <c r="C1" s="2"/>
      <c r="D1" s="2"/>
      <c r="E1" s="3"/>
      <c r="F1" s="3"/>
      <c r="G1" s="3"/>
      <c r="H1" s="2"/>
      <c r="I1" s="2"/>
      <c r="J1" s="2"/>
      <c r="K1" s="2"/>
      <c r="L1" s="4"/>
      <c r="M1" s="3"/>
      <c r="N1" s="3"/>
      <c r="O1" s="2"/>
      <c r="P1" s="5"/>
      <c r="Q1" s="2"/>
      <c r="R1" s="2"/>
      <c r="S1" s="2"/>
      <c r="T1" s="2"/>
    </row>
    <row r="2" spans="1:20" s="6" customFormat="1">
      <c r="A2" s="2"/>
      <c r="B2" s="2"/>
      <c r="C2" s="2"/>
      <c r="D2" s="2"/>
      <c r="E2" s="3"/>
      <c r="F2" s="3"/>
      <c r="G2" s="3"/>
      <c r="H2" s="2"/>
      <c r="I2" s="2"/>
      <c r="J2" s="2"/>
      <c r="K2" s="2"/>
      <c r="L2" s="4"/>
      <c r="M2" s="3"/>
      <c r="N2" s="3"/>
      <c r="O2" s="2"/>
      <c r="P2" s="5"/>
      <c r="Q2" s="2"/>
      <c r="R2" s="2"/>
      <c r="S2" s="2"/>
      <c r="T2" s="2"/>
    </row>
    <row r="3" spans="1:20" s="6" customFormat="1">
      <c r="A3" s="103" t="s">
        <v>1</v>
      </c>
      <c r="B3" s="103"/>
      <c r="C3" s="103"/>
      <c r="D3" s="103"/>
      <c r="E3" s="103"/>
      <c r="F3" s="103"/>
      <c r="G3" s="103"/>
      <c r="H3" s="103"/>
      <c r="I3" s="103"/>
      <c r="J3" s="103"/>
      <c r="K3" s="103"/>
      <c r="L3" s="103"/>
      <c r="M3" s="103"/>
      <c r="N3" s="103"/>
      <c r="O3" s="103"/>
      <c r="P3" s="103"/>
      <c r="Q3" s="104"/>
      <c r="R3" s="104"/>
      <c r="S3" s="104"/>
      <c r="T3" s="104"/>
    </row>
    <row r="4" spans="1:20" s="6" customFormat="1">
      <c r="A4" s="7" t="s">
        <v>2</v>
      </c>
      <c r="B4" s="2"/>
      <c r="C4" s="2"/>
      <c r="D4" s="2"/>
      <c r="E4" s="3"/>
      <c r="F4" s="3"/>
      <c r="G4" s="3"/>
      <c r="H4" s="2"/>
      <c r="I4" s="2"/>
      <c r="J4" s="2"/>
      <c r="K4" s="2"/>
      <c r="L4" s="4"/>
      <c r="M4" s="3"/>
      <c r="N4" s="3"/>
      <c r="O4" s="2"/>
      <c r="P4" s="5"/>
      <c r="Q4" s="2"/>
      <c r="R4" s="2"/>
      <c r="S4" s="2"/>
      <c r="T4" s="2"/>
    </row>
    <row r="5" spans="1:20" s="6" customFormat="1">
      <c r="A5" s="7" t="s">
        <v>3</v>
      </c>
      <c r="B5" s="2"/>
      <c r="C5" s="2"/>
      <c r="D5" s="2"/>
      <c r="E5" s="7" t="s">
        <v>4</v>
      </c>
      <c r="F5" s="3"/>
      <c r="G5" s="3"/>
      <c r="H5" s="2"/>
      <c r="I5" s="2"/>
      <c r="J5" s="2"/>
      <c r="K5" s="2"/>
      <c r="L5" s="4"/>
      <c r="M5" s="3"/>
      <c r="N5" s="3"/>
      <c r="O5" s="2"/>
      <c r="P5" s="5"/>
      <c r="Q5" s="2"/>
      <c r="R5" s="2"/>
      <c r="S5" s="2"/>
      <c r="T5" s="2"/>
    </row>
    <row r="6" spans="1:20" s="6" customFormat="1">
      <c r="A6" s="2"/>
      <c r="B6" s="2"/>
      <c r="C6" s="2"/>
      <c r="D6" s="2"/>
      <c r="E6" s="3"/>
      <c r="F6" s="3"/>
      <c r="G6" s="3"/>
      <c r="H6" s="2"/>
      <c r="I6" s="2"/>
      <c r="J6" s="2"/>
      <c r="K6" s="2"/>
      <c r="L6" s="4"/>
      <c r="M6" s="3"/>
      <c r="N6" s="3"/>
      <c r="O6" s="2"/>
      <c r="P6" s="5"/>
      <c r="Q6" s="2"/>
      <c r="R6" s="2"/>
      <c r="S6" s="2"/>
      <c r="T6" s="2"/>
    </row>
    <row r="7" spans="1:20" s="6" customFormat="1" ht="16.2">
      <c r="A7" s="8" t="s">
        <v>5</v>
      </c>
      <c r="B7" s="2"/>
      <c r="C7" s="2"/>
      <c r="D7" s="2"/>
      <c r="E7" s="3"/>
      <c r="F7" s="3"/>
      <c r="G7" s="3"/>
      <c r="H7" s="2"/>
      <c r="I7" s="2"/>
      <c r="J7" s="2"/>
      <c r="K7" s="2"/>
      <c r="L7" s="4"/>
      <c r="M7" s="3"/>
      <c r="N7" s="3"/>
      <c r="O7" s="2"/>
      <c r="P7" s="5"/>
      <c r="Q7" s="2"/>
      <c r="R7" s="2"/>
      <c r="S7" s="2"/>
      <c r="T7" s="2"/>
    </row>
    <row r="8" spans="1:20" s="6" customFormat="1" ht="16.2">
      <c r="A8" s="8"/>
      <c r="B8" s="89"/>
      <c r="C8" s="89"/>
      <c r="D8" s="89"/>
      <c r="E8" s="3"/>
      <c r="F8" s="3"/>
      <c r="G8" s="3"/>
      <c r="H8" s="89"/>
      <c r="I8" s="89"/>
      <c r="J8" s="89"/>
      <c r="K8" s="89"/>
      <c r="L8" s="4"/>
      <c r="M8" s="3"/>
      <c r="N8" s="3"/>
      <c r="O8" s="89"/>
      <c r="P8" s="5"/>
      <c r="Q8" s="89"/>
      <c r="R8" s="89"/>
      <c r="S8" s="89"/>
      <c r="T8" s="89"/>
    </row>
    <row r="9" spans="1:20" s="89" customFormat="1" ht="15" thickBot="1"/>
    <row r="10" spans="1:20" s="89" customFormat="1" ht="31.8" thickTop="1">
      <c r="A10" s="13" t="s">
        <v>241</v>
      </c>
      <c r="B10" s="14" t="s">
        <v>242</v>
      </c>
      <c r="C10" s="105"/>
      <c r="D10" s="15" t="s">
        <v>243</v>
      </c>
      <c r="E10" s="15" t="s">
        <v>244</v>
      </c>
      <c r="F10" s="15" t="s">
        <v>245</v>
      </c>
      <c r="G10" s="15"/>
      <c r="H10" s="15" t="s">
        <v>246</v>
      </c>
      <c r="I10" s="16"/>
      <c r="J10" s="105" t="s">
        <v>247</v>
      </c>
      <c r="K10" s="15" t="s">
        <v>248</v>
      </c>
      <c r="L10" s="15" t="s">
        <v>244</v>
      </c>
      <c r="M10" s="15" t="s">
        <v>245</v>
      </c>
      <c r="N10" s="15"/>
      <c r="O10" s="15" t="s">
        <v>249</v>
      </c>
      <c r="P10" s="17" t="s">
        <v>250</v>
      </c>
    </row>
    <row r="11" spans="1:20" s="89" customFormat="1" ht="30">
      <c r="A11" s="18">
        <v>1</v>
      </c>
      <c r="B11" s="19">
        <v>21739001</v>
      </c>
      <c r="C11" s="106"/>
      <c r="D11" s="94" t="s">
        <v>45</v>
      </c>
      <c r="E11" s="96">
        <v>2</v>
      </c>
      <c r="F11" s="40">
        <v>87</v>
      </c>
      <c r="G11" s="28" t="s">
        <v>25</v>
      </c>
      <c r="H11" s="22">
        <f t="shared" ref="H11:H19" si="0">E11*F11</f>
        <v>174</v>
      </c>
      <c r="I11" s="23"/>
      <c r="J11" s="106"/>
      <c r="K11" s="94" t="s">
        <v>49</v>
      </c>
      <c r="L11" s="39">
        <v>1</v>
      </c>
      <c r="M11" s="39">
        <v>90</v>
      </c>
      <c r="N11" s="93" t="s">
        <v>27</v>
      </c>
      <c r="O11" s="24">
        <f>L11*M11*0.8</f>
        <v>72</v>
      </c>
      <c r="P11" s="107">
        <f>(H21+O21)/(E21+(0.8*L21))</f>
        <v>86.282608695652172</v>
      </c>
    </row>
    <row r="12" spans="1:20" s="89" customFormat="1" ht="30">
      <c r="A12" s="25"/>
      <c r="B12" s="25"/>
      <c r="C12" s="106"/>
      <c r="D12" s="94" t="s">
        <v>23</v>
      </c>
      <c r="E12" s="97">
        <v>1</v>
      </c>
      <c r="F12" s="21">
        <v>75</v>
      </c>
      <c r="G12" s="21" t="s">
        <v>28</v>
      </c>
      <c r="H12" s="22">
        <f t="shared" si="0"/>
        <v>75</v>
      </c>
      <c r="I12" s="26"/>
      <c r="J12" s="106"/>
      <c r="K12" s="94" t="s">
        <v>44</v>
      </c>
      <c r="L12" s="95">
        <v>2</v>
      </c>
      <c r="M12" s="39">
        <v>86</v>
      </c>
      <c r="N12" s="21" t="s">
        <v>26</v>
      </c>
      <c r="O12" s="24">
        <f>L12*M12*0.8</f>
        <v>137.6</v>
      </c>
      <c r="P12" s="107"/>
    </row>
    <row r="13" spans="1:20" s="89" customFormat="1" ht="30">
      <c r="A13" s="25"/>
      <c r="B13" s="25"/>
      <c r="C13" s="106"/>
      <c r="D13" s="94" t="s">
        <v>16</v>
      </c>
      <c r="E13" s="95">
        <v>3</v>
      </c>
      <c r="F13" s="39">
        <v>91</v>
      </c>
      <c r="G13" s="21" t="s">
        <v>25</v>
      </c>
      <c r="H13" s="22">
        <f t="shared" si="0"/>
        <v>273</v>
      </c>
      <c r="I13" s="26"/>
      <c r="J13" s="106"/>
      <c r="K13" s="27"/>
      <c r="L13" s="40"/>
      <c r="M13" s="28"/>
      <c r="N13" s="28"/>
      <c r="O13" s="24"/>
      <c r="P13" s="107"/>
    </row>
    <row r="14" spans="1:20" s="89" customFormat="1" ht="30">
      <c r="A14" s="25"/>
      <c r="B14" s="25"/>
      <c r="C14" s="106"/>
      <c r="D14" s="94" t="s">
        <v>32</v>
      </c>
      <c r="E14" s="96">
        <v>2</v>
      </c>
      <c r="F14" s="40">
        <v>88</v>
      </c>
      <c r="G14" s="28" t="s">
        <v>25</v>
      </c>
      <c r="H14" s="22">
        <f t="shared" si="0"/>
        <v>176</v>
      </c>
      <c r="I14" s="26"/>
      <c r="J14" s="106"/>
      <c r="K14" s="27"/>
      <c r="L14" s="40"/>
      <c r="M14" s="28"/>
      <c r="N14" s="28"/>
      <c r="O14" s="24"/>
      <c r="P14" s="107"/>
    </row>
    <row r="15" spans="1:20" s="89" customFormat="1" ht="30">
      <c r="A15" s="25"/>
      <c r="B15" s="25"/>
      <c r="C15" s="106"/>
      <c r="D15" s="94" t="s">
        <v>17</v>
      </c>
      <c r="E15" s="96">
        <v>2</v>
      </c>
      <c r="F15" s="28">
        <v>82</v>
      </c>
      <c r="G15" s="28" t="s">
        <v>28</v>
      </c>
      <c r="H15" s="22">
        <f t="shared" si="0"/>
        <v>164</v>
      </c>
      <c r="I15" s="23"/>
      <c r="J15" s="106"/>
      <c r="K15" s="20"/>
      <c r="L15" s="39"/>
      <c r="M15" s="39"/>
      <c r="N15" s="21"/>
      <c r="O15" s="24"/>
      <c r="P15" s="107"/>
    </row>
    <row r="16" spans="1:20" s="89" customFormat="1" ht="15.6">
      <c r="A16" s="25"/>
      <c r="B16" s="25"/>
      <c r="C16" s="106"/>
      <c r="D16" s="94" t="s">
        <v>31</v>
      </c>
      <c r="E16" s="40">
        <v>1</v>
      </c>
      <c r="F16" s="40">
        <v>75</v>
      </c>
      <c r="G16" s="93" t="s">
        <v>28</v>
      </c>
      <c r="H16" s="22">
        <f t="shared" si="0"/>
        <v>75</v>
      </c>
      <c r="I16" s="26"/>
      <c r="J16" s="106"/>
      <c r="K16" s="20"/>
      <c r="L16" s="21"/>
      <c r="M16" s="21"/>
      <c r="N16" s="21"/>
      <c r="O16" s="24"/>
      <c r="P16" s="107"/>
    </row>
    <row r="17" spans="1:20" s="89" customFormat="1" ht="15.6">
      <c r="A17" s="25"/>
      <c r="B17" s="25"/>
      <c r="C17" s="106"/>
      <c r="D17" s="94" t="s">
        <v>35</v>
      </c>
      <c r="E17" s="40">
        <v>2</v>
      </c>
      <c r="F17" s="40">
        <v>85</v>
      </c>
      <c r="G17" s="93" t="s">
        <v>25</v>
      </c>
      <c r="H17" s="22">
        <f t="shared" si="0"/>
        <v>170</v>
      </c>
      <c r="I17" s="23"/>
      <c r="J17" s="106"/>
      <c r="K17" s="20"/>
      <c r="L17" s="21"/>
      <c r="M17" s="21"/>
      <c r="N17" s="21"/>
      <c r="O17" s="24"/>
      <c r="P17" s="107"/>
    </row>
    <row r="18" spans="1:20" s="89" customFormat="1" ht="15.6">
      <c r="A18" s="25"/>
      <c r="B18" s="25"/>
      <c r="C18" s="106"/>
      <c r="D18" s="94" t="s">
        <v>15</v>
      </c>
      <c r="E18" s="28">
        <v>1</v>
      </c>
      <c r="F18" s="28">
        <v>87</v>
      </c>
      <c r="G18" s="93" t="s">
        <v>28</v>
      </c>
      <c r="H18" s="22">
        <f t="shared" si="0"/>
        <v>87</v>
      </c>
      <c r="I18" s="23"/>
      <c r="J18" s="106"/>
      <c r="K18" s="20"/>
      <c r="L18" s="21"/>
      <c r="M18" s="21"/>
      <c r="N18" s="21"/>
      <c r="O18" s="24"/>
      <c r="P18" s="107"/>
    </row>
    <row r="19" spans="1:20" s="89" customFormat="1" ht="13.5" customHeight="1">
      <c r="A19" s="25"/>
      <c r="B19" s="25"/>
      <c r="C19" s="106"/>
      <c r="D19" s="94" t="s">
        <v>39</v>
      </c>
      <c r="E19" s="41">
        <v>2</v>
      </c>
      <c r="F19" s="40">
        <v>92</v>
      </c>
      <c r="G19" s="93" t="s">
        <v>25</v>
      </c>
      <c r="H19" s="22">
        <f t="shared" si="0"/>
        <v>184</v>
      </c>
      <c r="I19" s="23"/>
      <c r="J19" s="106"/>
      <c r="K19" s="31"/>
      <c r="L19" s="28"/>
      <c r="M19" s="28"/>
      <c r="N19" s="28"/>
      <c r="O19" s="24"/>
      <c r="P19" s="107"/>
    </row>
    <row r="20" spans="1:20" s="6" customFormat="1" ht="15.6">
      <c r="A20" s="25"/>
      <c r="B20" s="25"/>
      <c r="C20" s="106"/>
      <c r="D20" s="27"/>
      <c r="E20" s="28"/>
      <c r="F20" s="28"/>
      <c r="G20" s="28"/>
      <c r="H20" s="22"/>
      <c r="I20" s="23"/>
      <c r="J20" s="106"/>
      <c r="K20" s="27"/>
      <c r="L20" s="28"/>
      <c r="M20" s="28"/>
      <c r="N20" s="28"/>
      <c r="O20" s="24"/>
      <c r="P20" s="107"/>
      <c r="Q20" s="89"/>
      <c r="R20" s="89"/>
      <c r="S20" s="89"/>
      <c r="T20" s="89"/>
    </row>
    <row r="21" spans="1:20" s="6" customFormat="1" ht="16.2" thickBot="1">
      <c r="A21" s="32"/>
      <c r="B21" s="32"/>
      <c r="C21" s="33"/>
      <c r="D21" s="34"/>
      <c r="E21" s="35">
        <f>SUM(E11:E19)</f>
        <v>16</v>
      </c>
      <c r="F21" s="36">
        <f>SUM(F11:F19)</f>
        <v>762</v>
      </c>
      <c r="G21" s="36"/>
      <c r="H21" s="37">
        <f>SUM(H11:H19)</f>
        <v>1378</v>
      </c>
      <c r="I21" s="38"/>
      <c r="J21" s="33"/>
      <c r="K21" s="34"/>
      <c r="L21" s="35">
        <v>3</v>
      </c>
      <c r="M21" s="35">
        <f>SUM(M11:M12)</f>
        <v>176</v>
      </c>
      <c r="N21" s="35"/>
      <c r="O21" s="35">
        <f>SUM(O11:O20)</f>
        <v>209.6</v>
      </c>
      <c r="P21" s="108"/>
      <c r="Q21" s="89"/>
      <c r="R21" s="89"/>
      <c r="S21" s="89"/>
      <c r="T21" s="89"/>
    </row>
    <row r="22" spans="1:20" s="6" customFormat="1" ht="17.399999999999999" thickTop="1" thickBot="1">
      <c r="A22" s="8"/>
      <c r="B22" s="89"/>
      <c r="C22" s="89"/>
      <c r="D22" s="89"/>
      <c r="E22" s="3"/>
      <c r="F22" s="3"/>
      <c r="G22" s="3"/>
      <c r="H22" s="89"/>
      <c r="I22" s="89"/>
      <c r="J22" s="89"/>
      <c r="K22" s="89"/>
      <c r="L22" s="4"/>
      <c r="M22" s="3"/>
      <c r="N22" s="3"/>
      <c r="O22" s="89"/>
      <c r="P22" s="5"/>
      <c r="Q22" s="89"/>
      <c r="R22" s="89"/>
      <c r="S22" s="89"/>
      <c r="T22" s="89"/>
    </row>
    <row r="23" spans="1:20" s="6" customFormat="1" ht="31.8" thickTop="1">
      <c r="A23" s="13" t="s">
        <v>6</v>
      </c>
      <c r="B23" s="14" t="s">
        <v>7</v>
      </c>
      <c r="C23" s="105"/>
      <c r="D23" s="15" t="s">
        <v>8</v>
      </c>
      <c r="E23" s="15" t="s">
        <v>9</v>
      </c>
      <c r="F23" s="15" t="s">
        <v>10</v>
      </c>
      <c r="G23" s="15"/>
      <c r="H23" s="15" t="s">
        <v>11</v>
      </c>
      <c r="I23" s="16"/>
      <c r="J23" s="105" t="s">
        <v>12</v>
      </c>
      <c r="K23" s="15" t="s">
        <v>8</v>
      </c>
      <c r="L23" s="15" t="s">
        <v>9</v>
      </c>
      <c r="M23" s="15" t="s">
        <v>10</v>
      </c>
      <c r="N23" s="15"/>
      <c r="O23" s="15" t="s">
        <v>13</v>
      </c>
      <c r="P23" s="17" t="s">
        <v>14</v>
      </c>
      <c r="Q23" s="89"/>
      <c r="R23" s="89"/>
      <c r="S23" s="89"/>
      <c r="T23" s="89"/>
    </row>
    <row r="24" spans="1:20" s="6" customFormat="1" ht="30">
      <c r="A24" s="18">
        <v>2</v>
      </c>
      <c r="B24" s="19">
        <v>21739002</v>
      </c>
      <c r="C24" s="106"/>
      <c r="D24" s="39" t="s">
        <v>20</v>
      </c>
      <c r="E24" s="39">
        <v>2</v>
      </c>
      <c r="F24" s="39">
        <v>91</v>
      </c>
      <c r="G24" s="93" t="s">
        <v>25</v>
      </c>
      <c r="H24" s="22">
        <f t="shared" ref="H24:H32" si="1">F24*E24</f>
        <v>182</v>
      </c>
      <c r="I24" s="23"/>
      <c r="J24" s="106"/>
      <c r="K24" s="27" t="s">
        <v>29</v>
      </c>
      <c r="L24" s="39">
        <v>2</v>
      </c>
      <c r="M24" s="39">
        <v>82</v>
      </c>
      <c r="N24" s="93" t="s">
        <v>26</v>
      </c>
      <c r="O24" s="24">
        <f>M24*L24*0.8</f>
        <v>131.20000000000002</v>
      </c>
      <c r="P24" s="107">
        <f>(H35+O35)/(E35+(0.8*L35))</f>
        <v>87.686956521739134</v>
      </c>
      <c r="Q24" s="89"/>
      <c r="R24" s="89"/>
      <c r="S24" s="89"/>
      <c r="T24" s="89"/>
    </row>
    <row r="25" spans="1:20" s="6" customFormat="1" ht="15.6">
      <c r="A25" s="25"/>
      <c r="B25" s="25"/>
      <c r="C25" s="106"/>
      <c r="D25" s="39" t="s">
        <v>34</v>
      </c>
      <c r="E25" s="39">
        <v>2</v>
      </c>
      <c r="F25" s="39">
        <v>95</v>
      </c>
      <c r="G25" s="93" t="s">
        <v>25</v>
      </c>
      <c r="H25" s="22">
        <f>E25*F25</f>
        <v>190</v>
      </c>
      <c r="I25" s="26"/>
      <c r="J25" s="106"/>
      <c r="K25" s="94" t="s">
        <v>21</v>
      </c>
      <c r="L25" s="39">
        <v>2</v>
      </c>
      <c r="M25" s="21">
        <v>85</v>
      </c>
      <c r="N25" s="93" t="s">
        <v>26</v>
      </c>
      <c r="O25" s="24">
        <f>M25*L25*0.8</f>
        <v>136</v>
      </c>
      <c r="P25" s="107"/>
      <c r="Q25" s="89"/>
      <c r="R25" s="89"/>
      <c r="S25" s="89"/>
      <c r="T25" s="89"/>
    </row>
    <row r="26" spans="1:20" s="6" customFormat="1" ht="15.6">
      <c r="A26" s="25"/>
      <c r="B26" s="25"/>
      <c r="C26" s="106"/>
      <c r="D26" s="39" t="s">
        <v>15</v>
      </c>
      <c r="E26" s="39">
        <v>1</v>
      </c>
      <c r="F26" s="39">
        <v>85</v>
      </c>
      <c r="G26" s="93" t="s">
        <v>28</v>
      </c>
      <c r="H26" s="22">
        <f>F25*E25</f>
        <v>190</v>
      </c>
      <c r="I26" s="26"/>
      <c r="J26" s="106"/>
      <c r="K26" s="94" t="s">
        <v>49</v>
      </c>
      <c r="L26" s="40">
        <v>1</v>
      </c>
      <c r="M26" s="28">
        <v>82</v>
      </c>
      <c r="N26" s="93" t="s">
        <v>27</v>
      </c>
      <c r="O26" s="24">
        <f>M26*L26*0.8</f>
        <v>65.600000000000009</v>
      </c>
      <c r="P26" s="107"/>
      <c r="Q26" s="89"/>
      <c r="R26" s="89"/>
      <c r="S26" s="89"/>
      <c r="T26" s="89"/>
    </row>
    <row r="27" spans="1:20" s="6" customFormat="1" ht="15.6">
      <c r="A27" s="25"/>
      <c r="B27" s="25"/>
      <c r="C27" s="106"/>
      <c r="D27" s="39" t="s">
        <v>23</v>
      </c>
      <c r="E27" s="39">
        <v>1</v>
      </c>
      <c r="F27" s="39">
        <v>75</v>
      </c>
      <c r="G27" s="93" t="s">
        <v>28</v>
      </c>
      <c r="H27" s="22">
        <f>F26*E26</f>
        <v>85</v>
      </c>
      <c r="I27" s="26"/>
      <c r="J27" s="106"/>
      <c r="K27" s="27"/>
      <c r="L27" s="40"/>
      <c r="M27" s="28"/>
      <c r="N27" s="28"/>
      <c r="O27" s="24">
        <f>M27*L27*0.8</f>
        <v>0</v>
      </c>
      <c r="P27" s="107"/>
      <c r="Q27" s="89"/>
      <c r="R27" s="89"/>
      <c r="S27" s="89"/>
      <c r="T27" s="89"/>
    </row>
    <row r="28" spans="1:20" s="6" customFormat="1" ht="15.6">
      <c r="A28" s="25"/>
      <c r="B28" s="25"/>
      <c r="C28" s="106"/>
      <c r="D28" s="39" t="s">
        <v>16</v>
      </c>
      <c r="E28" s="39">
        <v>3</v>
      </c>
      <c r="F28" s="39">
        <v>89</v>
      </c>
      <c r="G28" s="93" t="s">
        <v>25</v>
      </c>
      <c r="H28" s="22">
        <f>F27*E27</f>
        <v>75</v>
      </c>
      <c r="I28" s="23"/>
      <c r="J28" s="106"/>
      <c r="K28" s="20"/>
      <c r="L28" s="39"/>
      <c r="M28" s="39"/>
      <c r="N28" s="21"/>
      <c r="O28" s="24">
        <f>M28*L28*0.8</f>
        <v>0</v>
      </c>
      <c r="P28" s="107"/>
      <c r="Q28" s="89"/>
      <c r="R28" s="89"/>
      <c r="S28" s="89"/>
      <c r="T28" s="89"/>
    </row>
    <row r="29" spans="1:20" s="6" customFormat="1" ht="15.6">
      <c r="A29" s="25"/>
      <c r="B29" s="25"/>
      <c r="C29" s="106"/>
      <c r="D29" s="39" t="s">
        <v>24</v>
      </c>
      <c r="E29" s="39">
        <v>2</v>
      </c>
      <c r="F29" s="39">
        <v>83</v>
      </c>
      <c r="G29" s="93" t="s">
        <v>25</v>
      </c>
      <c r="H29" s="22">
        <f>F28*E28</f>
        <v>267</v>
      </c>
      <c r="I29" s="26"/>
      <c r="J29" s="106"/>
      <c r="K29" s="20"/>
      <c r="L29" s="21"/>
      <c r="M29" s="21"/>
      <c r="N29" s="21"/>
      <c r="O29" s="24">
        <v>0</v>
      </c>
      <c r="P29" s="107"/>
      <c r="Q29" s="89"/>
      <c r="R29" s="89"/>
      <c r="S29" s="89"/>
      <c r="T29" s="89"/>
    </row>
    <row r="30" spans="1:20" s="6" customFormat="1" ht="30">
      <c r="A30" s="25"/>
      <c r="B30" s="25"/>
      <c r="C30" s="106"/>
      <c r="D30" s="39" t="s">
        <v>17</v>
      </c>
      <c r="E30" s="39">
        <v>2</v>
      </c>
      <c r="F30" s="39">
        <v>85</v>
      </c>
      <c r="G30" s="93" t="s">
        <v>28</v>
      </c>
      <c r="H30" s="22">
        <f>F29*E29</f>
        <v>166</v>
      </c>
      <c r="I30" s="23"/>
      <c r="J30" s="106"/>
      <c r="K30" s="20"/>
      <c r="L30" s="21"/>
      <c r="M30" s="21"/>
      <c r="N30" s="21"/>
      <c r="O30" s="24">
        <v>0</v>
      </c>
      <c r="P30" s="107"/>
      <c r="Q30" s="89"/>
      <c r="R30" s="89"/>
      <c r="S30" s="89"/>
      <c r="T30" s="89"/>
    </row>
    <row r="31" spans="1:20" s="6" customFormat="1" ht="15.6">
      <c r="A31" s="25"/>
      <c r="B31" s="25"/>
      <c r="C31" s="106"/>
      <c r="D31" s="39" t="s">
        <v>31</v>
      </c>
      <c r="E31" s="39">
        <v>1</v>
      </c>
      <c r="F31" s="39">
        <v>75</v>
      </c>
      <c r="G31" s="93" t="s">
        <v>28</v>
      </c>
      <c r="H31" s="22">
        <f t="shared" si="1"/>
        <v>75</v>
      </c>
      <c r="I31" s="23"/>
      <c r="J31" s="106"/>
      <c r="K31" s="20"/>
      <c r="L31" s="21"/>
      <c r="M31" s="21"/>
      <c r="N31" s="21"/>
      <c r="O31" s="24">
        <v>0</v>
      </c>
      <c r="P31" s="107"/>
      <c r="Q31" s="89"/>
      <c r="R31" s="89"/>
      <c r="S31" s="89"/>
      <c r="T31" s="89"/>
    </row>
    <row r="32" spans="1:20" s="6" customFormat="1" ht="15.6">
      <c r="A32" s="25"/>
      <c r="B32" s="25"/>
      <c r="C32" s="106"/>
      <c r="D32" s="39" t="s">
        <v>38</v>
      </c>
      <c r="E32" s="39">
        <v>3</v>
      </c>
      <c r="F32" s="39">
        <v>88</v>
      </c>
      <c r="G32" s="93" t="s">
        <v>25</v>
      </c>
      <c r="H32" s="22">
        <f t="shared" si="1"/>
        <v>264</v>
      </c>
      <c r="I32" s="23"/>
      <c r="J32" s="106"/>
      <c r="K32" s="31"/>
      <c r="L32" s="28"/>
      <c r="M32" s="28"/>
      <c r="N32" s="28"/>
      <c r="O32" s="24">
        <v>0</v>
      </c>
      <c r="P32" s="107"/>
      <c r="Q32" s="89"/>
      <c r="R32" s="89"/>
      <c r="S32" s="89"/>
      <c r="T32" s="89"/>
    </row>
    <row r="33" spans="1:20" s="6" customFormat="1" ht="15.6">
      <c r="A33" s="25"/>
      <c r="B33" s="25"/>
      <c r="C33" s="106"/>
      <c r="D33" s="39" t="s">
        <v>32</v>
      </c>
      <c r="E33" s="39">
        <v>2</v>
      </c>
      <c r="F33" s="39">
        <v>95</v>
      </c>
      <c r="G33" s="93" t="s">
        <v>25</v>
      </c>
      <c r="H33" s="22">
        <v>190</v>
      </c>
      <c r="I33" s="23"/>
      <c r="J33" s="106"/>
      <c r="K33" s="31"/>
      <c r="L33" s="28"/>
      <c r="M33" s="28"/>
      <c r="N33" s="28"/>
      <c r="O33" s="24">
        <v>0</v>
      </c>
      <c r="P33" s="107"/>
      <c r="Q33" s="89"/>
      <c r="R33" s="89"/>
      <c r="S33" s="89"/>
      <c r="T33" s="89"/>
    </row>
    <row r="34" spans="1:20" s="6" customFormat="1" ht="15.6">
      <c r="A34" s="25"/>
      <c r="B34" s="25"/>
      <c r="C34" s="106"/>
      <c r="D34" s="27"/>
      <c r="E34" s="28"/>
      <c r="F34" s="28"/>
      <c r="G34" s="28"/>
      <c r="H34" s="22">
        <f t="shared" ref="H34" si="2">F34*E34</f>
        <v>0</v>
      </c>
      <c r="I34" s="23"/>
      <c r="J34" s="106"/>
      <c r="K34" s="27"/>
      <c r="L34" s="28"/>
      <c r="M34" s="28"/>
      <c r="N34" s="28"/>
      <c r="O34" s="24">
        <f t="shared" ref="O34" si="3">M34*L34*0.8</f>
        <v>0</v>
      </c>
      <c r="P34" s="107"/>
      <c r="Q34" s="89"/>
      <c r="R34" s="89"/>
      <c r="S34" s="89"/>
      <c r="T34" s="89"/>
    </row>
    <row r="35" spans="1:20" s="6" customFormat="1" ht="16.2" thickBot="1">
      <c r="A35" s="32"/>
      <c r="B35" s="32"/>
      <c r="C35" s="33"/>
      <c r="D35" s="34" t="s">
        <v>18</v>
      </c>
      <c r="E35" s="35">
        <f>SUM(E24:E34)</f>
        <v>19</v>
      </c>
      <c r="F35" s="36">
        <f>SUM(F24:F34)</f>
        <v>861</v>
      </c>
      <c r="G35" s="36"/>
      <c r="H35" s="37">
        <f>SUM(H24:H34)</f>
        <v>1684</v>
      </c>
      <c r="I35" s="38"/>
      <c r="J35" s="33"/>
      <c r="K35" s="34" t="s">
        <v>19</v>
      </c>
      <c r="L35" s="35">
        <f>SUM(L24:L34)</f>
        <v>5</v>
      </c>
      <c r="M35" s="35">
        <f t="shared" ref="M35" si="4">SUM(M24:M34)</f>
        <v>249</v>
      </c>
      <c r="N35" s="35"/>
      <c r="O35" s="35">
        <f>SUM(O24:O34)</f>
        <v>332.80000000000007</v>
      </c>
      <c r="P35" s="108"/>
      <c r="Q35" s="89"/>
      <c r="R35" s="89"/>
      <c r="S35" s="89"/>
      <c r="T35" s="89"/>
    </row>
    <row r="36" spans="1:20" s="6" customFormat="1" ht="17.399999999999999" thickTop="1" thickBot="1">
      <c r="A36" s="8"/>
      <c r="B36" s="89"/>
      <c r="C36" s="89"/>
      <c r="D36" s="89"/>
      <c r="E36" s="3"/>
      <c r="F36" s="3"/>
      <c r="G36" s="3"/>
      <c r="H36" s="89"/>
      <c r="I36" s="89"/>
      <c r="J36" s="89"/>
      <c r="K36" s="89"/>
      <c r="L36" s="4"/>
      <c r="M36" s="3"/>
      <c r="N36" s="3"/>
      <c r="O36" s="89"/>
      <c r="P36" s="5"/>
      <c r="Q36" s="89"/>
      <c r="R36" s="89"/>
      <c r="S36" s="89"/>
      <c r="T36" s="89"/>
    </row>
    <row r="37" spans="1:20" s="6" customFormat="1" ht="31.8" thickTop="1">
      <c r="A37" s="13" t="s">
        <v>6</v>
      </c>
      <c r="B37" s="14" t="s">
        <v>7</v>
      </c>
      <c r="C37" s="105"/>
      <c r="D37" s="15" t="s">
        <v>8</v>
      </c>
      <c r="E37" s="15" t="s">
        <v>9</v>
      </c>
      <c r="F37" s="15" t="s">
        <v>10</v>
      </c>
      <c r="G37" s="15"/>
      <c r="H37" s="15" t="s">
        <v>11</v>
      </c>
      <c r="I37" s="16"/>
      <c r="J37" s="105" t="s">
        <v>12</v>
      </c>
      <c r="K37" s="15" t="s">
        <v>8</v>
      </c>
      <c r="L37" s="15" t="s">
        <v>9</v>
      </c>
      <c r="M37" s="15" t="s">
        <v>10</v>
      </c>
      <c r="N37" s="15"/>
      <c r="O37" s="15" t="s">
        <v>13</v>
      </c>
      <c r="P37" s="17" t="s">
        <v>14</v>
      </c>
      <c r="Q37" s="89"/>
      <c r="R37" s="89"/>
      <c r="S37" s="89"/>
      <c r="T37" s="89"/>
    </row>
    <row r="38" spans="1:20" s="6" customFormat="1" ht="15.6">
      <c r="A38" s="18">
        <v>3</v>
      </c>
      <c r="B38" s="19">
        <v>21739003</v>
      </c>
      <c r="C38" s="106"/>
      <c r="D38" s="20" t="s">
        <v>37</v>
      </c>
      <c r="E38" s="39">
        <v>2</v>
      </c>
      <c r="F38" s="39">
        <v>86</v>
      </c>
      <c r="G38" s="93" t="s">
        <v>25</v>
      </c>
      <c r="H38" s="22">
        <f t="shared" ref="H38:H47" si="5">F38*E38</f>
        <v>172</v>
      </c>
      <c r="I38" s="23"/>
      <c r="J38" s="106"/>
      <c r="K38" s="27" t="s">
        <v>251</v>
      </c>
      <c r="L38" s="39">
        <v>2</v>
      </c>
      <c r="M38" s="39">
        <v>92</v>
      </c>
      <c r="N38" s="93" t="s">
        <v>27</v>
      </c>
      <c r="O38" s="24">
        <f>M38*L38*0.8</f>
        <v>147.20000000000002</v>
      </c>
      <c r="P38" s="107">
        <f>(H50+O50)/(E50+(0.8*L50))</f>
        <v>85.089430894308933</v>
      </c>
      <c r="Q38" s="89"/>
      <c r="R38" s="89"/>
      <c r="S38" s="89"/>
      <c r="T38" s="89"/>
    </row>
    <row r="39" spans="1:20" s="6" customFormat="1" ht="15.6">
      <c r="A39" s="25"/>
      <c r="B39" s="25"/>
      <c r="C39" s="106"/>
      <c r="D39" s="27" t="s">
        <v>31</v>
      </c>
      <c r="E39" s="40">
        <v>1</v>
      </c>
      <c r="F39" s="40">
        <v>75</v>
      </c>
      <c r="G39" s="93" t="s">
        <v>28</v>
      </c>
      <c r="H39" s="22">
        <f t="shared" si="5"/>
        <v>75</v>
      </c>
      <c r="I39" s="26"/>
      <c r="J39" s="106"/>
      <c r="K39" s="27"/>
      <c r="L39" s="39"/>
      <c r="M39" s="21"/>
      <c r="N39" s="21"/>
      <c r="O39" s="24">
        <f>M39*L39*0.8</f>
        <v>0</v>
      </c>
      <c r="P39" s="107"/>
      <c r="Q39" s="89"/>
      <c r="R39" s="89"/>
      <c r="S39" s="89"/>
      <c r="T39" s="89"/>
    </row>
    <row r="40" spans="1:20" s="6" customFormat="1" ht="15.6">
      <c r="A40" s="25"/>
      <c r="B40" s="25"/>
      <c r="C40" s="106"/>
      <c r="D40" s="27" t="s">
        <v>35</v>
      </c>
      <c r="E40" s="41">
        <v>2</v>
      </c>
      <c r="F40" s="21">
        <v>81</v>
      </c>
      <c r="G40" s="93" t="s">
        <v>25</v>
      </c>
      <c r="H40" s="22">
        <f t="shared" si="5"/>
        <v>162</v>
      </c>
      <c r="I40" s="26"/>
      <c r="J40" s="106"/>
      <c r="K40" s="27"/>
      <c r="L40" s="40"/>
      <c r="M40" s="28"/>
      <c r="N40" s="28"/>
      <c r="O40" s="24">
        <f>M40*L40*0.8</f>
        <v>0</v>
      </c>
      <c r="P40" s="107"/>
      <c r="Q40" s="89"/>
      <c r="R40" s="89"/>
      <c r="S40" s="89"/>
      <c r="T40" s="89"/>
    </row>
    <row r="41" spans="1:20" s="6" customFormat="1" ht="15.6">
      <c r="A41" s="25"/>
      <c r="B41" s="25"/>
      <c r="C41" s="106"/>
      <c r="D41" s="20" t="s">
        <v>16</v>
      </c>
      <c r="E41" s="39">
        <v>3</v>
      </c>
      <c r="F41" s="39">
        <v>84</v>
      </c>
      <c r="G41" s="93" t="s">
        <v>25</v>
      </c>
      <c r="H41" s="22">
        <f t="shared" si="5"/>
        <v>252</v>
      </c>
      <c r="I41" s="26"/>
      <c r="J41" s="106"/>
      <c r="K41" s="27"/>
      <c r="L41" s="40"/>
      <c r="M41" s="28"/>
      <c r="N41" s="28"/>
      <c r="O41" s="24">
        <f>M41*L41*0.8</f>
        <v>0</v>
      </c>
      <c r="P41" s="107"/>
      <c r="Q41" s="89"/>
      <c r="R41" s="89"/>
      <c r="S41" s="89"/>
      <c r="T41" s="89"/>
    </row>
    <row r="42" spans="1:20" s="6" customFormat="1" ht="15.6">
      <c r="A42" s="25"/>
      <c r="B42" s="25"/>
      <c r="C42" s="106"/>
      <c r="D42" s="27" t="s">
        <v>32</v>
      </c>
      <c r="E42" s="40">
        <v>2</v>
      </c>
      <c r="F42" s="40">
        <v>95</v>
      </c>
      <c r="G42" s="93" t="s">
        <v>25</v>
      </c>
      <c r="H42" s="22">
        <f t="shared" si="5"/>
        <v>190</v>
      </c>
      <c r="I42" s="23"/>
      <c r="J42" s="106"/>
      <c r="K42" s="20"/>
      <c r="L42" s="39"/>
      <c r="M42" s="39"/>
      <c r="N42" s="21"/>
      <c r="O42" s="24">
        <f>M42*L42*0.8</f>
        <v>0</v>
      </c>
      <c r="P42" s="107"/>
      <c r="Q42" s="89"/>
      <c r="R42" s="89"/>
      <c r="S42" s="89"/>
      <c r="T42" s="89"/>
    </row>
    <row r="43" spans="1:20" s="6" customFormat="1" ht="30">
      <c r="A43" s="25"/>
      <c r="B43" s="25"/>
      <c r="C43" s="106"/>
      <c r="D43" s="27" t="s">
        <v>17</v>
      </c>
      <c r="E43" s="40">
        <v>2</v>
      </c>
      <c r="F43" s="28">
        <v>79</v>
      </c>
      <c r="G43" s="93" t="s">
        <v>28</v>
      </c>
      <c r="H43" s="22">
        <f t="shared" si="5"/>
        <v>158</v>
      </c>
      <c r="I43" s="26"/>
      <c r="J43" s="106"/>
      <c r="K43" s="20"/>
      <c r="L43" s="21"/>
      <c r="M43" s="21"/>
      <c r="N43" s="21"/>
      <c r="O43" s="24">
        <v>0</v>
      </c>
      <c r="P43" s="107"/>
      <c r="Q43" s="89"/>
      <c r="R43" s="89"/>
      <c r="S43" s="89"/>
      <c r="T43" s="89"/>
    </row>
    <row r="44" spans="1:20" s="6" customFormat="1" ht="15.6">
      <c r="A44" s="25"/>
      <c r="B44" s="25"/>
      <c r="C44" s="106"/>
      <c r="D44" s="94" t="s">
        <v>20</v>
      </c>
      <c r="E44" s="40">
        <v>2</v>
      </c>
      <c r="F44" s="40">
        <v>91</v>
      </c>
      <c r="G44" s="93" t="s">
        <v>25</v>
      </c>
      <c r="H44" s="22">
        <f t="shared" si="5"/>
        <v>182</v>
      </c>
      <c r="I44" s="23"/>
      <c r="J44" s="106"/>
      <c r="K44" s="20"/>
      <c r="L44" s="21"/>
      <c r="M44" s="21"/>
      <c r="N44" s="21"/>
      <c r="O44" s="24">
        <v>0</v>
      </c>
      <c r="P44" s="107"/>
      <c r="Q44" s="89"/>
      <c r="R44" s="89"/>
      <c r="S44" s="89"/>
      <c r="T44" s="89"/>
    </row>
    <row r="45" spans="1:20" s="6" customFormat="1" ht="15.6">
      <c r="A45" s="25"/>
      <c r="B45" s="25"/>
      <c r="C45" s="106"/>
      <c r="D45" s="94" t="s">
        <v>34</v>
      </c>
      <c r="E45" s="40">
        <v>2</v>
      </c>
      <c r="F45" s="40">
        <v>95</v>
      </c>
      <c r="G45" s="93" t="s">
        <v>25</v>
      </c>
      <c r="H45" s="22">
        <f t="shared" si="5"/>
        <v>190</v>
      </c>
      <c r="I45" s="23"/>
      <c r="J45" s="106"/>
      <c r="K45" s="20"/>
      <c r="L45" s="21"/>
      <c r="M45" s="21"/>
      <c r="N45" s="21"/>
      <c r="O45" s="24">
        <v>0</v>
      </c>
      <c r="P45" s="107"/>
      <c r="Q45" s="89"/>
      <c r="R45" s="89"/>
      <c r="S45" s="89"/>
      <c r="T45" s="89"/>
    </row>
    <row r="46" spans="1:20" s="6" customFormat="1" ht="15.6">
      <c r="A46" s="25"/>
      <c r="B46" s="25"/>
      <c r="C46" s="106"/>
      <c r="D46" s="94" t="s">
        <v>23</v>
      </c>
      <c r="E46" s="28">
        <v>1</v>
      </c>
      <c r="F46" s="28">
        <v>75</v>
      </c>
      <c r="G46" s="93" t="s">
        <v>28</v>
      </c>
      <c r="H46" s="22">
        <f t="shared" si="5"/>
        <v>75</v>
      </c>
      <c r="I46" s="23"/>
      <c r="J46" s="106"/>
      <c r="K46" s="31"/>
      <c r="L46" s="28"/>
      <c r="M46" s="28"/>
      <c r="N46" s="28"/>
      <c r="O46" s="24">
        <v>0</v>
      </c>
      <c r="P46" s="107"/>
      <c r="Q46" s="89"/>
      <c r="R46" s="89"/>
      <c r="S46" s="89"/>
      <c r="T46" s="89"/>
    </row>
    <row r="47" spans="1:20" s="6" customFormat="1" ht="15.6">
      <c r="A47" s="25"/>
      <c r="B47" s="25"/>
      <c r="C47" s="106"/>
      <c r="D47" s="94" t="s">
        <v>38</v>
      </c>
      <c r="E47" s="28">
        <v>3</v>
      </c>
      <c r="F47" s="28">
        <v>75</v>
      </c>
      <c r="G47" s="93" t="s">
        <v>25</v>
      </c>
      <c r="H47" s="22">
        <f t="shared" si="5"/>
        <v>225</v>
      </c>
      <c r="I47" s="23"/>
      <c r="J47" s="106"/>
      <c r="K47" s="31"/>
      <c r="L47" s="28"/>
      <c r="M47" s="28"/>
      <c r="N47" s="28"/>
      <c r="O47" s="24"/>
      <c r="P47" s="107"/>
      <c r="Q47" s="89"/>
      <c r="R47" s="89"/>
      <c r="S47" s="89"/>
      <c r="T47" s="89"/>
    </row>
    <row r="48" spans="1:20" s="6" customFormat="1" ht="15.6">
      <c r="A48" s="25"/>
      <c r="B48" s="25"/>
      <c r="C48" s="106"/>
      <c r="D48" s="94" t="s">
        <v>15</v>
      </c>
      <c r="E48" s="28">
        <v>1</v>
      </c>
      <c r="F48" s="28">
        <v>85</v>
      </c>
      <c r="G48" s="93" t="s">
        <v>28</v>
      </c>
      <c r="H48" s="22">
        <f>E48*F48</f>
        <v>85</v>
      </c>
      <c r="I48" s="23"/>
      <c r="J48" s="106"/>
      <c r="K48" s="31"/>
      <c r="L48" s="28"/>
      <c r="M48" s="28"/>
      <c r="N48" s="28"/>
      <c r="O48" s="24">
        <v>0</v>
      </c>
      <c r="P48" s="107"/>
      <c r="Q48" s="89"/>
      <c r="R48" s="89"/>
      <c r="S48" s="89"/>
      <c r="T48" s="89"/>
    </row>
    <row r="49" spans="1:20" s="6" customFormat="1" ht="15.6">
      <c r="A49" s="25"/>
      <c r="B49" s="25"/>
      <c r="C49" s="106"/>
      <c r="D49" s="94" t="s">
        <v>24</v>
      </c>
      <c r="E49" s="28">
        <v>2</v>
      </c>
      <c r="F49" s="28">
        <v>90</v>
      </c>
      <c r="G49" s="93" t="s">
        <v>25</v>
      </c>
      <c r="H49" s="22">
        <f t="shared" ref="H49" si="6">F49*E49</f>
        <v>180</v>
      </c>
      <c r="I49" s="23"/>
      <c r="J49" s="106"/>
      <c r="K49" s="27"/>
      <c r="L49" s="28"/>
      <c r="M49" s="28"/>
      <c r="N49" s="28"/>
      <c r="O49" s="24">
        <f t="shared" ref="O49" si="7">M49*L49*0.8</f>
        <v>0</v>
      </c>
      <c r="P49" s="107"/>
      <c r="Q49" s="89"/>
      <c r="R49" s="89"/>
      <c r="S49" s="89"/>
      <c r="T49" s="89"/>
    </row>
    <row r="50" spans="1:20" s="6" customFormat="1" ht="16.2" thickBot="1">
      <c r="A50" s="32"/>
      <c r="B50" s="32"/>
      <c r="C50" s="33"/>
      <c r="D50" s="34" t="s">
        <v>18</v>
      </c>
      <c r="E50" s="35">
        <f>SUM(E38:E49)</f>
        <v>23</v>
      </c>
      <c r="F50" s="36">
        <f>SUM(F38:F49)</f>
        <v>1011</v>
      </c>
      <c r="G50" s="36"/>
      <c r="H50" s="37">
        <f>SUM(H38:H49)</f>
        <v>1946</v>
      </c>
      <c r="I50" s="38"/>
      <c r="J50" s="33"/>
      <c r="K50" s="34" t="s">
        <v>19</v>
      </c>
      <c r="L50" s="35">
        <f>SUM(L38:L49)</f>
        <v>2</v>
      </c>
      <c r="M50" s="35">
        <f t="shared" ref="M50" si="8">SUM(M38:M49)</f>
        <v>92</v>
      </c>
      <c r="N50" s="35"/>
      <c r="O50" s="35">
        <f>SUM(O38:O49)</f>
        <v>147.20000000000002</v>
      </c>
      <c r="P50" s="108"/>
      <c r="Q50" s="89"/>
      <c r="R50" s="89"/>
      <c r="S50" s="89"/>
      <c r="T50" s="89"/>
    </row>
    <row r="51" spans="1:20" s="6" customFormat="1" ht="17.399999999999999" thickTop="1" thickBot="1">
      <c r="A51" s="8"/>
      <c r="B51" s="89"/>
      <c r="C51" s="89"/>
      <c r="D51" s="89"/>
      <c r="E51" s="3"/>
      <c r="F51" s="3"/>
      <c r="G51" s="3"/>
      <c r="H51" s="89"/>
      <c r="I51" s="89"/>
      <c r="J51" s="89"/>
      <c r="K51" s="89"/>
      <c r="L51" s="4"/>
      <c r="M51" s="3"/>
      <c r="N51" s="3"/>
      <c r="O51" s="89"/>
      <c r="P51" s="5"/>
      <c r="Q51" s="89"/>
      <c r="R51" s="89"/>
      <c r="S51" s="89"/>
      <c r="T51" s="89"/>
    </row>
    <row r="52" spans="1:20" s="6" customFormat="1" ht="31.8" thickTop="1">
      <c r="A52" s="13" t="s">
        <v>6</v>
      </c>
      <c r="B52" s="14" t="s">
        <v>7</v>
      </c>
      <c r="C52" s="105"/>
      <c r="D52" s="15" t="s">
        <v>8</v>
      </c>
      <c r="E52" s="15" t="s">
        <v>9</v>
      </c>
      <c r="F52" s="15" t="s">
        <v>10</v>
      </c>
      <c r="G52" s="15"/>
      <c r="H52" s="15" t="s">
        <v>11</v>
      </c>
      <c r="I52" s="16"/>
      <c r="J52" s="105" t="s">
        <v>12</v>
      </c>
      <c r="K52" s="15" t="s">
        <v>8</v>
      </c>
      <c r="L52" s="15" t="s">
        <v>9</v>
      </c>
      <c r="M52" s="15" t="s">
        <v>10</v>
      </c>
      <c r="N52" s="15"/>
      <c r="O52" s="15" t="s">
        <v>13</v>
      </c>
      <c r="P52" s="17" t="s">
        <v>14</v>
      </c>
      <c r="Q52" s="89"/>
      <c r="R52" s="89"/>
      <c r="S52" s="89"/>
      <c r="T52" s="89"/>
    </row>
    <row r="53" spans="1:20" s="6" customFormat="1" ht="15.6">
      <c r="A53" s="18">
        <v>4</v>
      </c>
      <c r="B53" s="19">
        <v>21739004</v>
      </c>
      <c r="C53" s="106"/>
      <c r="D53" s="20" t="s">
        <v>40</v>
      </c>
      <c r="E53" s="39">
        <v>2</v>
      </c>
      <c r="F53" s="39">
        <v>93</v>
      </c>
      <c r="G53" s="93" t="s">
        <v>25</v>
      </c>
      <c r="H53" s="22">
        <f t="shared" ref="H53:H62" si="9">F53*E53</f>
        <v>186</v>
      </c>
      <c r="I53" s="23"/>
      <c r="J53" s="106"/>
      <c r="K53" s="27" t="s">
        <v>44</v>
      </c>
      <c r="L53" s="39">
        <v>2</v>
      </c>
      <c r="M53" s="39">
        <v>88</v>
      </c>
      <c r="N53" s="21" t="s">
        <v>26</v>
      </c>
      <c r="O53" s="24">
        <f>M53*L53*0.8</f>
        <v>140.80000000000001</v>
      </c>
      <c r="P53" s="107">
        <f>(H64+O64)/(E64+(0.8*L64))</f>
        <v>86.358974358974365</v>
      </c>
      <c r="Q53" s="89"/>
      <c r="R53" s="89"/>
      <c r="S53" s="89"/>
      <c r="T53" s="89"/>
    </row>
    <row r="54" spans="1:20" s="6" customFormat="1" ht="15.6">
      <c r="A54" s="25"/>
      <c r="B54" s="25"/>
      <c r="C54" s="106"/>
      <c r="D54" s="27" t="s">
        <v>45</v>
      </c>
      <c r="E54" s="40">
        <v>2</v>
      </c>
      <c r="F54" s="40">
        <v>90</v>
      </c>
      <c r="G54" s="93" t="s">
        <v>25</v>
      </c>
      <c r="H54" s="22">
        <f t="shared" si="9"/>
        <v>180</v>
      </c>
      <c r="I54" s="26"/>
      <c r="J54" s="106"/>
      <c r="K54" s="27" t="s">
        <v>22</v>
      </c>
      <c r="L54" s="39">
        <v>1</v>
      </c>
      <c r="M54" s="21">
        <v>90</v>
      </c>
      <c r="N54" s="21" t="s">
        <v>27</v>
      </c>
      <c r="O54" s="24">
        <f>M54*L54*0.8</f>
        <v>72</v>
      </c>
      <c r="P54" s="107"/>
      <c r="Q54" s="89"/>
      <c r="R54" s="89"/>
      <c r="S54" s="89"/>
      <c r="T54" s="89"/>
    </row>
    <row r="55" spans="1:20" s="6" customFormat="1" ht="15.6">
      <c r="A55" s="25"/>
      <c r="B55" s="25"/>
      <c r="C55" s="106"/>
      <c r="D55" s="27" t="s">
        <v>31</v>
      </c>
      <c r="E55" s="41">
        <v>1</v>
      </c>
      <c r="F55" s="21">
        <v>75</v>
      </c>
      <c r="G55" s="93" t="s">
        <v>28</v>
      </c>
      <c r="H55" s="22">
        <f t="shared" si="9"/>
        <v>75</v>
      </c>
      <c r="I55" s="26"/>
      <c r="J55" s="106"/>
      <c r="K55" s="27"/>
      <c r="L55" s="40"/>
      <c r="M55" s="28"/>
      <c r="N55" s="28"/>
      <c r="O55" s="24">
        <f>M55*L55*0.8</f>
        <v>0</v>
      </c>
      <c r="P55" s="107"/>
      <c r="Q55" s="89"/>
      <c r="R55" s="89"/>
      <c r="S55" s="89"/>
      <c r="T55" s="89"/>
    </row>
    <row r="56" spans="1:20" s="6" customFormat="1" ht="15.6">
      <c r="A56" s="25"/>
      <c r="B56" s="25"/>
      <c r="C56" s="106"/>
      <c r="D56" s="20" t="s">
        <v>35</v>
      </c>
      <c r="E56" s="39">
        <v>2</v>
      </c>
      <c r="F56" s="39">
        <v>86</v>
      </c>
      <c r="G56" s="93" t="s">
        <v>25</v>
      </c>
      <c r="H56" s="22">
        <f t="shared" si="9"/>
        <v>172</v>
      </c>
      <c r="I56" s="26"/>
      <c r="J56" s="106"/>
      <c r="K56" s="27"/>
      <c r="L56" s="40"/>
      <c r="M56" s="28"/>
      <c r="N56" s="28"/>
      <c r="O56" s="24">
        <f>M56*L56*0.8</f>
        <v>0</v>
      </c>
      <c r="P56" s="107"/>
      <c r="Q56" s="89"/>
      <c r="R56" s="89"/>
      <c r="S56" s="89"/>
      <c r="T56" s="89"/>
    </row>
    <row r="57" spans="1:20" s="6" customFormat="1" ht="15.6">
      <c r="A57" s="25"/>
      <c r="B57" s="25"/>
      <c r="C57" s="106"/>
      <c r="D57" s="27" t="s">
        <v>16</v>
      </c>
      <c r="E57" s="40">
        <v>3</v>
      </c>
      <c r="F57" s="40">
        <v>88</v>
      </c>
      <c r="G57" s="93" t="s">
        <v>25</v>
      </c>
      <c r="H57" s="22">
        <f t="shared" si="9"/>
        <v>264</v>
      </c>
      <c r="I57" s="23"/>
      <c r="J57" s="106"/>
      <c r="K57" s="20"/>
      <c r="L57" s="39"/>
      <c r="M57" s="39"/>
      <c r="N57" s="21"/>
      <c r="O57" s="24">
        <f>M57*L57*0.8</f>
        <v>0</v>
      </c>
      <c r="P57" s="107"/>
      <c r="Q57" s="89"/>
      <c r="R57" s="89"/>
      <c r="S57" s="89"/>
      <c r="T57" s="89"/>
    </row>
    <row r="58" spans="1:20" s="6" customFormat="1" ht="15.6">
      <c r="A58" s="25"/>
      <c r="B58" s="25"/>
      <c r="C58" s="106"/>
      <c r="D58" s="27" t="s">
        <v>32</v>
      </c>
      <c r="E58" s="40">
        <v>2</v>
      </c>
      <c r="F58" s="28">
        <v>90</v>
      </c>
      <c r="G58" s="93" t="s">
        <v>25</v>
      </c>
      <c r="H58" s="22">
        <f t="shared" si="9"/>
        <v>180</v>
      </c>
      <c r="I58" s="26"/>
      <c r="J58" s="106"/>
      <c r="K58" s="20"/>
      <c r="L58" s="21"/>
      <c r="M58" s="21"/>
      <c r="N58" s="21"/>
      <c r="O58" s="24">
        <v>0</v>
      </c>
      <c r="P58" s="107"/>
      <c r="Q58" s="89"/>
      <c r="R58" s="89"/>
      <c r="S58" s="89"/>
      <c r="T58" s="89"/>
    </row>
    <row r="59" spans="1:20" s="6" customFormat="1" ht="30">
      <c r="A59" s="25"/>
      <c r="B59" s="25"/>
      <c r="C59" s="106"/>
      <c r="D59" s="27" t="s">
        <v>17</v>
      </c>
      <c r="E59" s="40">
        <v>2</v>
      </c>
      <c r="F59" s="40">
        <v>92</v>
      </c>
      <c r="G59" s="93" t="s">
        <v>28</v>
      </c>
      <c r="H59" s="22">
        <f t="shared" si="9"/>
        <v>184</v>
      </c>
      <c r="I59" s="23"/>
      <c r="J59" s="106"/>
      <c r="K59" s="20"/>
      <c r="L59" s="21"/>
      <c r="M59" s="21"/>
      <c r="N59" s="21"/>
      <c r="O59" s="24">
        <v>0</v>
      </c>
      <c r="P59" s="107"/>
      <c r="Q59" s="89"/>
      <c r="R59" s="89"/>
      <c r="S59" s="89"/>
      <c r="T59" s="89"/>
    </row>
    <row r="60" spans="1:20" s="6" customFormat="1" ht="15.6">
      <c r="A60" s="25"/>
      <c r="B60" s="25"/>
      <c r="C60" s="106"/>
      <c r="D60" s="27" t="s">
        <v>15</v>
      </c>
      <c r="E60" s="40">
        <v>1</v>
      </c>
      <c r="F60" s="40">
        <v>86</v>
      </c>
      <c r="G60" s="93" t="s">
        <v>28</v>
      </c>
      <c r="H60" s="22">
        <f t="shared" si="9"/>
        <v>86</v>
      </c>
      <c r="I60" s="23"/>
      <c r="J60" s="106"/>
      <c r="K60" s="20"/>
      <c r="L60" s="21"/>
      <c r="M60" s="21"/>
      <c r="N60" s="21"/>
      <c r="O60" s="24">
        <v>0</v>
      </c>
      <c r="P60" s="107"/>
      <c r="Q60" s="89"/>
      <c r="R60" s="89"/>
      <c r="S60" s="89"/>
      <c r="T60" s="89"/>
    </row>
    <row r="61" spans="1:20" s="6" customFormat="1" ht="15.6">
      <c r="A61" s="25"/>
      <c r="B61" s="25"/>
      <c r="C61" s="106"/>
      <c r="D61" s="27" t="s">
        <v>23</v>
      </c>
      <c r="E61" s="28">
        <v>1</v>
      </c>
      <c r="F61" s="28">
        <v>75</v>
      </c>
      <c r="G61" s="93" t="s">
        <v>28</v>
      </c>
      <c r="H61" s="22">
        <f t="shared" si="9"/>
        <v>75</v>
      </c>
      <c r="I61" s="23"/>
      <c r="J61" s="106"/>
      <c r="K61" s="31"/>
      <c r="L61" s="28"/>
      <c r="M61" s="28"/>
      <c r="N61" s="28"/>
      <c r="O61" s="24">
        <v>0</v>
      </c>
      <c r="P61" s="107"/>
      <c r="Q61" s="89"/>
      <c r="R61" s="89"/>
      <c r="S61" s="89"/>
      <c r="T61" s="89"/>
    </row>
    <row r="62" spans="1:20" s="6" customFormat="1" ht="15.6">
      <c r="A62" s="25"/>
      <c r="B62" s="25"/>
      <c r="C62" s="106"/>
      <c r="D62" s="29" t="s">
        <v>38</v>
      </c>
      <c r="E62" s="30">
        <v>3</v>
      </c>
      <c r="F62" s="30">
        <v>78</v>
      </c>
      <c r="G62" s="93" t="s">
        <v>25</v>
      </c>
      <c r="H62" s="22">
        <f t="shared" si="9"/>
        <v>234</v>
      </c>
      <c r="I62" s="23"/>
      <c r="J62" s="106"/>
      <c r="K62" s="31"/>
      <c r="L62" s="28"/>
      <c r="M62" s="28"/>
      <c r="N62" s="28"/>
      <c r="O62" s="24">
        <v>0</v>
      </c>
      <c r="P62" s="107"/>
      <c r="Q62" s="89"/>
      <c r="R62" s="89"/>
      <c r="S62" s="89"/>
      <c r="T62" s="89"/>
    </row>
    <row r="63" spans="1:20" s="6" customFormat="1" ht="15.6">
      <c r="A63" s="25"/>
      <c r="B63" s="25"/>
      <c r="C63" s="106"/>
      <c r="D63" s="94" t="s">
        <v>39</v>
      </c>
      <c r="E63" s="28">
        <v>2</v>
      </c>
      <c r="F63" s="28">
        <v>86</v>
      </c>
      <c r="G63" s="93" t="s">
        <v>25</v>
      </c>
      <c r="H63" s="22">
        <f t="shared" ref="H63" si="10">F63*E63</f>
        <v>172</v>
      </c>
      <c r="I63" s="23"/>
      <c r="J63" s="106"/>
      <c r="K63" s="27"/>
      <c r="L63" s="28"/>
      <c r="M63" s="28"/>
      <c r="N63" s="28"/>
      <c r="O63" s="24">
        <f t="shared" ref="O63" si="11">M63*L63*0.8</f>
        <v>0</v>
      </c>
      <c r="P63" s="107"/>
      <c r="Q63" s="89"/>
      <c r="R63" s="89"/>
      <c r="S63" s="89"/>
      <c r="T63" s="89"/>
    </row>
    <row r="64" spans="1:20" s="6" customFormat="1" ht="16.2" thickBot="1">
      <c r="A64" s="32"/>
      <c r="B64" s="32"/>
      <c r="C64" s="33"/>
      <c r="D64" s="34" t="s">
        <v>18</v>
      </c>
      <c r="E64" s="35">
        <f>SUM(E53:E63)</f>
        <v>21</v>
      </c>
      <c r="F64" s="36">
        <f>SUM(F53:F63)</f>
        <v>939</v>
      </c>
      <c r="G64" s="36"/>
      <c r="H64" s="37">
        <f>SUM(H53:H63)</f>
        <v>1808</v>
      </c>
      <c r="I64" s="38"/>
      <c r="J64" s="33"/>
      <c r="K64" s="34" t="s">
        <v>19</v>
      </c>
      <c r="L64" s="35">
        <f>SUM(L53:L63)</f>
        <v>3</v>
      </c>
      <c r="M64" s="35">
        <f t="shared" ref="M64" si="12">SUM(M53:M63)</f>
        <v>178</v>
      </c>
      <c r="N64" s="35"/>
      <c r="O64" s="35">
        <f>SUM(O53:O63)</f>
        <v>212.8</v>
      </c>
      <c r="P64" s="108"/>
      <c r="Q64" s="89"/>
      <c r="R64" s="89"/>
      <c r="S64" s="89"/>
      <c r="T64" s="89"/>
    </row>
    <row r="65" spans="1:20" s="6" customFormat="1" ht="17.399999999999999" thickTop="1" thickBot="1">
      <c r="A65" s="8"/>
      <c r="B65" s="89"/>
      <c r="C65" s="89"/>
      <c r="D65" s="89"/>
      <c r="E65" s="3"/>
      <c r="F65" s="3"/>
      <c r="G65" s="3"/>
      <c r="H65" s="89"/>
      <c r="I65" s="89"/>
      <c r="J65" s="89"/>
      <c r="K65" s="89"/>
      <c r="L65" s="4"/>
      <c r="M65" s="3"/>
      <c r="N65" s="3"/>
      <c r="O65" s="89"/>
      <c r="P65" s="5"/>
      <c r="Q65" s="89"/>
      <c r="R65" s="89"/>
      <c r="S65" s="89"/>
      <c r="T65" s="89"/>
    </row>
    <row r="66" spans="1:20" s="6" customFormat="1" ht="31.8" thickTop="1">
      <c r="A66" s="13" t="s">
        <v>6</v>
      </c>
      <c r="B66" s="14" t="s">
        <v>7</v>
      </c>
      <c r="C66" s="105"/>
      <c r="D66" s="15" t="s">
        <v>8</v>
      </c>
      <c r="E66" s="15" t="s">
        <v>9</v>
      </c>
      <c r="F66" s="15" t="s">
        <v>10</v>
      </c>
      <c r="G66" s="15"/>
      <c r="H66" s="15" t="s">
        <v>11</v>
      </c>
      <c r="I66" s="16"/>
      <c r="J66" s="105" t="s">
        <v>12</v>
      </c>
      <c r="K66" s="15" t="s">
        <v>8</v>
      </c>
      <c r="L66" s="15" t="s">
        <v>9</v>
      </c>
      <c r="M66" s="15" t="s">
        <v>10</v>
      </c>
      <c r="N66" s="15"/>
      <c r="O66" s="15" t="s">
        <v>13</v>
      </c>
      <c r="P66" s="17" t="s">
        <v>14</v>
      </c>
      <c r="Q66" s="89"/>
      <c r="R66" s="89"/>
      <c r="S66" s="89"/>
      <c r="T66" s="89"/>
    </row>
    <row r="67" spans="1:20" s="6" customFormat="1" ht="30">
      <c r="A67" s="18">
        <v>5</v>
      </c>
      <c r="B67" s="19">
        <v>21739005</v>
      </c>
      <c r="C67" s="106"/>
      <c r="D67" s="20" t="s">
        <v>17</v>
      </c>
      <c r="E67" s="39">
        <v>2</v>
      </c>
      <c r="F67" s="39">
        <v>70</v>
      </c>
      <c r="G67" s="21" t="s">
        <v>28</v>
      </c>
      <c r="H67" s="22">
        <f t="shared" ref="H67:H75" si="13">F67*E67</f>
        <v>140</v>
      </c>
      <c r="I67" s="23"/>
      <c r="J67" s="106"/>
      <c r="K67" s="27" t="s">
        <v>44</v>
      </c>
      <c r="L67" s="39">
        <v>2</v>
      </c>
      <c r="M67" s="39">
        <v>0</v>
      </c>
      <c r="N67" s="21" t="s">
        <v>26</v>
      </c>
      <c r="O67" s="24">
        <f>M67*L67*0.8</f>
        <v>0</v>
      </c>
      <c r="P67" s="107">
        <f>(H78+O78)/(E78+(0.8*L78))</f>
        <v>71.181818181818187</v>
      </c>
      <c r="Q67" s="89"/>
      <c r="R67" s="89"/>
      <c r="S67" s="89"/>
      <c r="T67" s="89"/>
    </row>
    <row r="68" spans="1:20" s="6" customFormat="1" ht="30">
      <c r="A68" s="25"/>
      <c r="B68" s="25"/>
      <c r="C68" s="106"/>
      <c r="D68" s="27" t="s">
        <v>31</v>
      </c>
      <c r="E68" s="40">
        <v>1</v>
      </c>
      <c r="F68" s="40">
        <v>75</v>
      </c>
      <c r="G68" s="28" t="s">
        <v>28</v>
      </c>
      <c r="H68" s="22">
        <f t="shared" si="13"/>
        <v>75</v>
      </c>
      <c r="I68" s="26"/>
      <c r="J68" s="106"/>
      <c r="K68" s="27" t="s">
        <v>29</v>
      </c>
      <c r="L68" s="39">
        <v>2</v>
      </c>
      <c r="M68" s="21">
        <v>84</v>
      </c>
      <c r="N68" s="21" t="s">
        <v>26</v>
      </c>
      <c r="O68" s="24">
        <f>M68*L68*0.8</f>
        <v>134.4</v>
      </c>
      <c r="P68" s="107"/>
      <c r="Q68" s="89"/>
      <c r="R68" s="89"/>
      <c r="S68" s="89"/>
      <c r="T68" s="89"/>
    </row>
    <row r="69" spans="1:20" s="6" customFormat="1" ht="30">
      <c r="A69" s="25"/>
      <c r="B69" s="25"/>
      <c r="C69" s="106"/>
      <c r="D69" s="27" t="s">
        <v>38</v>
      </c>
      <c r="E69" s="41">
        <v>3</v>
      </c>
      <c r="F69" s="21">
        <v>60</v>
      </c>
      <c r="G69" s="21" t="s">
        <v>25</v>
      </c>
      <c r="H69" s="22">
        <f t="shared" si="13"/>
        <v>180</v>
      </c>
      <c r="I69" s="26"/>
      <c r="J69" s="106"/>
      <c r="K69" s="27" t="s">
        <v>21</v>
      </c>
      <c r="L69" s="40">
        <v>2</v>
      </c>
      <c r="M69" s="28">
        <v>75</v>
      </c>
      <c r="N69" s="28" t="s">
        <v>26</v>
      </c>
      <c r="O69" s="24">
        <f>M69*L69*0.8</f>
        <v>120</v>
      </c>
      <c r="P69" s="107"/>
      <c r="Q69" s="89"/>
      <c r="R69" s="89"/>
      <c r="S69" s="89"/>
      <c r="T69" s="89"/>
    </row>
    <row r="70" spans="1:20" s="6" customFormat="1" ht="30">
      <c r="A70" s="25"/>
      <c r="B70" s="25"/>
      <c r="C70" s="106"/>
      <c r="D70" s="20" t="s">
        <v>24</v>
      </c>
      <c r="E70" s="39">
        <v>2</v>
      </c>
      <c r="F70" s="39">
        <v>86</v>
      </c>
      <c r="G70" s="21" t="s">
        <v>25</v>
      </c>
      <c r="H70" s="22">
        <f t="shared" si="13"/>
        <v>172</v>
      </c>
      <c r="I70" s="26"/>
      <c r="J70" s="106"/>
      <c r="K70" s="27"/>
      <c r="L70" s="40"/>
      <c r="M70" s="28"/>
      <c r="N70" s="28"/>
      <c r="O70" s="24">
        <f>M70*L70*0.8</f>
        <v>0</v>
      </c>
      <c r="P70" s="107"/>
      <c r="Q70" s="89"/>
      <c r="R70" s="89"/>
      <c r="S70" s="89"/>
      <c r="T70" s="89"/>
    </row>
    <row r="71" spans="1:20" s="6" customFormat="1" ht="30">
      <c r="A71" s="25"/>
      <c r="B71" s="25"/>
      <c r="C71" s="106"/>
      <c r="D71" s="27" t="s">
        <v>34</v>
      </c>
      <c r="E71" s="40">
        <v>2</v>
      </c>
      <c r="F71" s="40">
        <v>92</v>
      </c>
      <c r="G71" s="28" t="s">
        <v>25</v>
      </c>
      <c r="H71" s="22">
        <f t="shared" si="13"/>
        <v>184</v>
      </c>
      <c r="I71" s="23"/>
      <c r="J71" s="106"/>
      <c r="K71" s="20"/>
      <c r="L71" s="39"/>
      <c r="M71" s="39"/>
      <c r="N71" s="21"/>
      <c r="O71" s="24">
        <f>M71*L71*0.8</f>
        <v>0</v>
      </c>
      <c r="P71" s="107"/>
      <c r="Q71" s="89"/>
      <c r="R71" s="89"/>
      <c r="S71" s="89"/>
      <c r="T71" s="89"/>
    </row>
    <row r="72" spans="1:20" s="6" customFormat="1" ht="30">
      <c r="A72" s="25"/>
      <c r="B72" s="25"/>
      <c r="C72" s="106"/>
      <c r="D72" s="27" t="s">
        <v>15</v>
      </c>
      <c r="E72" s="40">
        <v>1</v>
      </c>
      <c r="F72" s="28">
        <v>83</v>
      </c>
      <c r="G72" s="28" t="s">
        <v>28</v>
      </c>
      <c r="H72" s="22">
        <f t="shared" si="13"/>
        <v>83</v>
      </c>
      <c r="I72" s="26"/>
      <c r="J72" s="106"/>
      <c r="K72" s="20"/>
      <c r="L72" s="21"/>
      <c r="M72" s="21"/>
      <c r="N72" s="21"/>
      <c r="O72" s="24">
        <v>0</v>
      </c>
      <c r="P72" s="107"/>
      <c r="Q72" s="89"/>
      <c r="R72" s="89"/>
      <c r="S72" s="89"/>
      <c r="T72" s="89"/>
    </row>
    <row r="73" spans="1:20" s="6" customFormat="1" ht="30">
      <c r="A73" s="25"/>
      <c r="B73" s="25"/>
      <c r="C73" s="106"/>
      <c r="D73" s="27" t="s">
        <v>23</v>
      </c>
      <c r="E73" s="40">
        <v>1</v>
      </c>
      <c r="F73" s="40">
        <v>75</v>
      </c>
      <c r="G73" s="27" t="s">
        <v>28</v>
      </c>
      <c r="H73" s="22">
        <f t="shared" si="13"/>
        <v>75</v>
      </c>
      <c r="I73" s="23"/>
      <c r="J73" s="106"/>
      <c r="K73" s="20"/>
      <c r="L73" s="21"/>
      <c r="M73" s="21"/>
      <c r="N73" s="21"/>
      <c r="O73" s="24">
        <v>0</v>
      </c>
      <c r="P73" s="107"/>
      <c r="Q73" s="89"/>
      <c r="R73" s="89"/>
      <c r="S73" s="89"/>
      <c r="T73" s="89"/>
    </row>
    <row r="74" spans="1:20" s="6" customFormat="1" ht="30">
      <c r="A74" s="25"/>
      <c r="B74" s="25"/>
      <c r="C74" s="106"/>
      <c r="D74" s="27" t="s">
        <v>16</v>
      </c>
      <c r="E74" s="40">
        <v>3</v>
      </c>
      <c r="F74" s="40">
        <v>82</v>
      </c>
      <c r="G74" s="27" t="s">
        <v>25</v>
      </c>
      <c r="H74" s="22">
        <f t="shared" si="13"/>
        <v>246</v>
      </c>
      <c r="I74" s="23"/>
      <c r="J74" s="106"/>
      <c r="K74" s="20"/>
      <c r="L74" s="21"/>
      <c r="M74" s="21"/>
      <c r="N74" s="21"/>
      <c r="O74" s="24">
        <v>0</v>
      </c>
      <c r="P74" s="107"/>
      <c r="Q74" s="89"/>
      <c r="R74" s="89"/>
      <c r="S74" s="89"/>
      <c r="T74" s="89"/>
    </row>
    <row r="75" spans="1:20" s="6" customFormat="1" ht="15.6">
      <c r="A75" s="25"/>
      <c r="B75" s="25"/>
      <c r="C75" s="106"/>
      <c r="D75" s="27"/>
      <c r="E75" s="28"/>
      <c r="F75" s="28"/>
      <c r="G75" s="28"/>
      <c r="H75" s="22">
        <f t="shared" si="13"/>
        <v>0</v>
      </c>
      <c r="I75" s="23"/>
      <c r="J75" s="106"/>
      <c r="K75" s="31"/>
      <c r="L75" s="28"/>
      <c r="M75" s="28"/>
      <c r="N75" s="28"/>
      <c r="O75" s="24">
        <v>0</v>
      </c>
      <c r="P75" s="107"/>
      <c r="Q75" s="89"/>
      <c r="R75" s="89"/>
      <c r="S75" s="89"/>
      <c r="T75" s="89"/>
    </row>
    <row r="76" spans="1:20" s="6" customFormat="1" ht="15.6">
      <c r="A76" s="25"/>
      <c r="B76" s="25"/>
      <c r="C76" s="106"/>
      <c r="D76" s="29"/>
      <c r="E76" s="30"/>
      <c r="F76" s="30"/>
      <c r="G76" s="30"/>
      <c r="H76" s="22">
        <v>0</v>
      </c>
      <c r="I76" s="23"/>
      <c r="J76" s="106"/>
      <c r="K76" s="31"/>
      <c r="L76" s="28"/>
      <c r="M76" s="28"/>
      <c r="N76" s="28"/>
      <c r="O76" s="24">
        <v>0</v>
      </c>
      <c r="P76" s="107"/>
      <c r="Q76" s="89"/>
      <c r="R76" s="89"/>
      <c r="S76" s="89"/>
      <c r="T76" s="89"/>
    </row>
    <row r="77" spans="1:20" s="6" customFormat="1" ht="15.6">
      <c r="A77" s="25"/>
      <c r="B77" s="25"/>
      <c r="C77" s="106"/>
      <c r="D77" s="27"/>
      <c r="E77" s="28"/>
      <c r="F77" s="28"/>
      <c r="G77" s="28"/>
      <c r="H77" s="22">
        <f t="shared" ref="H77" si="14">F77*E77</f>
        <v>0</v>
      </c>
      <c r="I77" s="23"/>
      <c r="J77" s="106"/>
      <c r="K77" s="27"/>
      <c r="L77" s="28"/>
      <c r="M77" s="28"/>
      <c r="N77" s="28"/>
      <c r="O77" s="24">
        <f t="shared" ref="O77" si="15">M77*L77*0.8</f>
        <v>0</v>
      </c>
      <c r="P77" s="107"/>
      <c r="Q77" s="89"/>
      <c r="R77" s="89"/>
      <c r="S77" s="89"/>
      <c r="T77" s="89"/>
    </row>
    <row r="78" spans="1:20" s="6" customFormat="1" ht="16.2" thickBot="1">
      <c r="A78" s="32"/>
      <c r="B78" s="32"/>
      <c r="C78" s="33"/>
      <c r="D78" s="34" t="s">
        <v>18</v>
      </c>
      <c r="E78" s="35">
        <f>SUM(E67:E77)</f>
        <v>15</v>
      </c>
      <c r="F78" s="36">
        <f>SUM(F67:F77)</f>
        <v>623</v>
      </c>
      <c r="G78" s="36"/>
      <c r="H78" s="37">
        <f>SUM(H67:H77)</f>
        <v>1155</v>
      </c>
      <c r="I78" s="38"/>
      <c r="J78" s="33"/>
      <c r="K78" s="34" t="s">
        <v>19</v>
      </c>
      <c r="L78" s="35">
        <f>SUM(L67:L77)</f>
        <v>6</v>
      </c>
      <c r="M78" s="35">
        <f t="shared" ref="M78" si="16">SUM(M67:M77)</f>
        <v>159</v>
      </c>
      <c r="N78" s="35"/>
      <c r="O78" s="35">
        <f>SUM(O67:O77)</f>
        <v>254.4</v>
      </c>
      <c r="P78" s="108"/>
      <c r="Q78" s="89"/>
      <c r="R78" s="89"/>
      <c r="S78" s="89"/>
      <c r="T78" s="89"/>
    </row>
    <row r="79" spans="1:20" s="6" customFormat="1" ht="17.399999999999999" thickTop="1" thickBot="1">
      <c r="A79" s="8"/>
      <c r="B79" s="89"/>
      <c r="C79" s="89"/>
      <c r="D79" s="89"/>
      <c r="E79" s="3"/>
      <c r="F79" s="3"/>
      <c r="G79" s="3"/>
      <c r="H79" s="89"/>
      <c r="I79" s="89"/>
      <c r="J79" s="89"/>
      <c r="K79" s="89"/>
      <c r="L79" s="4"/>
      <c r="M79" s="3"/>
      <c r="N79" s="3"/>
      <c r="O79" s="89"/>
      <c r="P79" s="5"/>
      <c r="Q79" s="89"/>
      <c r="R79" s="89"/>
      <c r="S79" s="89"/>
      <c r="T79" s="89"/>
    </row>
    <row r="80" spans="1:20" s="6" customFormat="1" ht="31.8" thickTop="1">
      <c r="A80" s="13" t="s">
        <v>6</v>
      </c>
      <c r="B80" s="14" t="s">
        <v>7</v>
      </c>
      <c r="C80" s="105"/>
      <c r="D80" s="15" t="s">
        <v>8</v>
      </c>
      <c r="E80" s="15" t="s">
        <v>9</v>
      </c>
      <c r="F80" s="15" t="s">
        <v>10</v>
      </c>
      <c r="G80" s="15"/>
      <c r="H80" s="15" t="s">
        <v>11</v>
      </c>
      <c r="I80" s="16"/>
      <c r="J80" s="105" t="s">
        <v>12</v>
      </c>
      <c r="K80" s="15" t="s">
        <v>8</v>
      </c>
      <c r="L80" s="15" t="s">
        <v>9</v>
      </c>
      <c r="M80" s="15" t="s">
        <v>10</v>
      </c>
      <c r="N80" s="15"/>
      <c r="O80" s="15" t="s">
        <v>13</v>
      </c>
      <c r="P80" s="17" t="s">
        <v>14</v>
      </c>
      <c r="Q80" s="89"/>
      <c r="R80" s="89"/>
      <c r="S80" s="89"/>
      <c r="T80" s="89"/>
    </row>
    <row r="81" spans="1:20" s="6" customFormat="1" ht="30">
      <c r="A81" s="18">
        <v>6</v>
      </c>
      <c r="B81" s="19">
        <v>21739006</v>
      </c>
      <c r="C81" s="106"/>
      <c r="D81" s="20" t="s">
        <v>31</v>
      </c>
      <c r="E81" s="39">
        <v>1</v>
      </c>
      <c r="F81" s="39">
        <v>80</v>
      </c>
      <c r="G81" s="21" t="s">
        <v>28</v>
      </c>
      <c r="H81" s="22">
        <f t="shared" ref="H81:H89" si="17">F81*E81</f>
        <v>80</v>
      </c>
      <c r="I81" s="23"/>
      <c r="J81" s="106"/>
      <c r="K81" s="27" t="s">
        <v>29</v>
      </c>
      <c r="L81" s="39">
        <v>2</v>
      </c>
      <c r="M81" s="39">
        <v>82</v>
      </c>
      <c r="N81" s="21" t="s">
        <v>26</v>
      </c>
      <c r="O81" s="24">
        <f>M81*L81*0.8</f>
        <v>131.20000000000002</v>
      </c>
      <c r="P81" s="107">
        <f>(H92+O92)/(E92+(0.8*L92))</f>
        <v>85.095238095238102</v>
      </c>
      <c r="Q81" s="89"/>
      <c r="R81" s="89"/>
      <c r="S81" s="89"/>
      <c r="T81" s="89"/>
    </row>
    <row r="82" spans="1:20" s="6" customFormat="1" ht="30">
      <c r="A82" s="25"/>
      <c r="B82" s="25"/>
      <c r="C82" s="106"/>
      <c r="D82" s="27" t="s">
        <v>38</v>
      </c>
      <c r="E82" s="40">
        <v>3</v>
      </c>
      <c r="F82" s="40">
        <v>91</v>
      </c>
      <c r="G82" s="28" t="s">
        <v>25</v>
      </c>
      <c r="H82" s="22">
        <f t="shared" si="17"/>
        <v>273</v>
      </c>
      <c r="I82" s="26"/>
      <c r="J82" s="106"/>
      <c r="K82" s="27" t="s">
        <v>30</v>
      </c>
      <c r="L82" s="39">
        <v>2</v>
      </c>
      <c r="M82" s="21">
        <v>83</v>
      </c>
      <c r="N82" s="21" t="s">
        <v>26</v>
      </c>
      <c r="O82" s="24">
        <f>M82*L82*0.8</f>
        <v>132.80000000000001</v>
      </c>
      <c r="P82" s="107"/>
      <c r="Q82" s="89"/>
      <c r="R82" s="89"/>
      <c r="S82" s="89"/>
      <c r="T82" s="89"/>
    </row>
    <row r="83" spans="1:20" s="6" customFormat="1" ht="30">
      <c r="A83" s="25"/>
      <c r="B83" s="25"/>
      <c r="C83" s="106"/>
      <c r="D83" s="27" t="s">
        <v>23</v>
      </c>
      <c r="E83" s="41">
        <v>1</v>
      </c>
      <c r="F83" s="21">
        <v>65</v>
      </c>
      <c r="G83" s="21" t="s">
        <v>28</v>
      </c>
      <c r="H83" s="22">
        <f t="shared" si="17"/>
        <v>65</v>
      </c>
      <c r="I83" s="26"/>
      <c r="J83" s="106"/>
      <c r="K83" s="27" t="s">
        <v>22</v>
      </c>
      <c r="L83" s="40">
        <v>1</v>
      </c>
      <c r="M83" s="28">
        <v>80</v>
      </c>
      <c r="N83" s="28" t="s">
        <v>27</v>
      </c>
      <c r="O83" s="24">
        <f>M83*L83*0.8</f>
        <v>64</v>
      </c>
      <c r="P83" s="107"/>
      <c r="Q83" s="89"/>
      <c r="R83" s="89"/>
      <c r="S83" s="89"/>
      <c r="T83" s="89"/>
    </row>
    <row r="84" spans="1:20" s="6" customFormat="1" ht="30">
      <c r="A84" s="25"/>
      <c r="B84" s="25"/>
      <c r="C84" s="106"/>
      <c r="D84" s="20" t="s">
        <v>43</v>
      </c>
      <c r="E84" s="39">
        <v>2</v>
      </c>
      <c r="F84" s="39">
        <v>80</v>
      </c>
      <c r="G84" s="21" t="s">
        <v>26</v>
      </c>
      <c r="H84" s="22">
        <f t="shared" si="17"/>
        <v>160</v>
      </c>
      <c r="I84" s="26"/>
      <c r="J84" s="106"/>
      <c r="K84" s="27"/>
      <c r="L84" s="40"/>
      <c r="M84" s="28"/>
      <c r="N84" s="28"/>
      <c r="O84" s="24">
        <f>M84*L84*0.8</f>
        <v>0</v>
      </c>
      <c r="P84" s="107"/>
      <c r="Q84" s="89"/>
      <c r="R84" s="89"/>
      <c r="S84" s="89"/>
      <c r="T84" s="89"/>
    </row>
    <row r="85" spans="1:20" s="6" customFormat="1" ht="30">
      <c r="A85" s="25"/>
      <c r="B85" s="25"/>
      <c r="C85" s="106"/>
      <c r="D85" s="27" t="s">
        <v>20</v>
      </c>
      <c r="E85" s="40">
        <v>2</v>
      </c>
      <c r="F85" s="40">
        <v>92</v>
      </c>
      <c r="G85" s="28" t="s">
        <v>25</v>
      </c>
      <c r="H85" s="22">
        <f t="shared" si="17"/>
        <v>184</v>
      </c>
      <c r="I85" s="23"/>
      <c r="J85" s="106"/>
      <c r="K85" s="20"/>
      <c r="L85" s="39"/>
      <c r="M85" s="39"/>
      <c r="N85" s="21"/>
      <c r="O85" s="24">
        <f>M85*L85*0.8</f>
        <v>0</v>
      </c>
      <c r="P85" s="107"/>
      <c r="Q85" s="89"/>
      <c r="R85" s="89"/>
      <c r="S85" s="89"/>
      <c r="T85" s="89"/>
    </row>
    <row r="86" spans="1:20" s="6" customFormat="1" ht="30">
      <c r="A86" s="25"/>
      <c r="B86" s="25"/>
      <c r="C86" s="106"/>
      <c r="D86" s="27" t="s">
        <v>15</v>
      </c>
      <c r="E86" s="40">
        <v>1</v>
      </c>
      <c r="F86" s="28">
        <v>84</v>
      </c>
      <c r="G86" s="28" t="s">
        <v>28</v>
      </c>
      <c r="H86" s="22">
        <f t="shared" si="17"/>
        <v>84</v>
      </c>
      <c r="I86" s="26"/>
      <c r="J86" s="106"/>
      <c r="K86" s="20"/>
      <c r="L86" s="21"/>
      <c r="M86" s="21"/>
      <c r="N86" s="21"/>
      <c r="O86" s="24">
        <v>0</v>
      </c>
      <c r="P86" s="107"/>
      <c r="Q86" s="89"/>
      <c r="R86" s="89"/>
      <c r="S86" s="89"/>
      <c r="T86" s="89"/>
    </row>
    <row r="87" spans="1:20" s="6" customFormat="1" ht="30">
      <c r="A87" s="25"/>
      <c r="B87" s="25"/>
      <c r="C87" s="106"/>
      <c r="D87" s="27" t="s">
        <v>16</v>
      </c>
      <c r="E87" s="40">
        <v>3</v>
      </c>
      <c r="F87" s="40">
        <v>87</v>
      </c>
      <c r="G87" s="27" t="s">
        <v>25</v>
      </c>
      <c r="H87" s="22">
        <f t="shared" si="17"/>
        <v>261</v>
      </c>
      <c r="I87" s="23"/>
      <c r="J87" s="106"/>
      <c r="K87" s="20"/>
      <c r="L87" s="21"/>
      <c r="M87" s="21"/>
      <c r="N87" s="21"/>
      <c r="O87" s="24">
        <v>0</v>
      </c>
      <c r="P87" s="107"/>
      <c r="Q87" s="89"/>
      <c r="R87" s="89"/>
      <c r="S87" s="89"/>
      <c r="T87" s="89"/>
    </row>
    <row r="88" spans="1:20" s="6" customFormat="1" ht="30">
      <c r="A88" s="25"/>
      <c r="B88" s="25"/>
      <c r="C88" s="106"/>
      <c r="D88" s="27" t="s">
        <v>32</v>
      </c>
      <c r="E88" s="40">
        <v>2</v>
      </c>
      <c r="F88" s="40">
        <v>90</v>
      </c>
      <c r="G88" s="27" t="s">
        <v>25</v>
      </c>
      <c r="H88" s="22">
        <f t="shared" si="17"/>
        <v>180</v>
      </c>
      <c r="I88" s="23"/>
      <c r="J88" s="106"/>
      <c r="K88" s="20"/>
      <c r="L88" s="21"/>
      <c r="M88" s="21"/>
      <c r="N88" s="21"/>
      <c r="O88" s="24">
        <v>0</v>
      </c>
      <c r="P88" s="107"/>
      <c r="Q88" s="89"/>
      <c r="R88" s="89"/>
      <c r="S88" s="89"/>
      <c r="T88" s="89"/>
    </row>
    <row r="89" spans="1:20" s="6" customFormat="1" ht="30">
      <c r="A89" s="25"/>
      <c r="B89" s="25"/>
      <c r="C89" s="106"/>
      <c r="D89" s="27" t="s">
        <v>17</v>
      </c>
      <c r="E89" s="28">
        <v>2</v>
      </c>
      <c r="F89" s="28">
        <v>86</v>
      </c>
      <c r="G89" s="28" t="s">
        <v>28</v>
      </c>
      <c r="H89" s="22">
        <f t="shared" si="17"/>
        <v>172</v>
      </c>
      <c r="I89" s="23"/>
      <c r="J89" s="106"/>
      <c r="K89" s="31"/>
      <c r="L89" s="28"/>
      <c r="M89" s="28"/>
      <c r="N89" s="28"/>
      <c r="O89" s="24">
        <v>0</v>
      </c>
      <c r="P89" s="107"/>
      <c r="Q89" s="89"/>
      <c r="R89" s="89"/>
      <c r="S89" s="89"/>
      <c r="T89" s="89"/>
    </row>
    <row r="90" spans="1:20" s="6" customFormat="1" ht="15.6">
      <c r="A90" s="25"/>
      <c r="B90" s="25"/>
      <c r="C90" s="106"/>
      <c r="D90" s="29"/>
      <c r="E90" s="30"/>
      <c r="F90" s="30"/>
      <c r="G90" s="30"/>
      <c r="H90" s="22">
        <v>0</v>
      </c>
      <c r="I90" s="23"/>
      <c r="J90" s="106"/>
      <c r="K90" s="31"/>
      <c r="L90" s="28"/>
      <c r="M90" s="28"/>
      <c r="N90" s="28"/>
      <c r="O90" s="24">
        <v>0</v>
      </c>
      <c r="P90" s="107"/>
      <c r="Q90" s="89"/>
      <c r="R90" s="89"/>
      <c r="S90" s="89"/>
      <c r="T90" s="89"/>
    </row>
    <row r="91" spans="1:20" s="6" customFormat="1" ht="15.6">
      <c r="A91" s="25"/>
      <c r="B91" s="25"/>
      <c r="C91" s="106"/>
      <c r="D91" s="27"/>
      <c r="E91" s="28"/>
      <c r="F91" s="28"/>
      <c r="G91" s="28"/>
      <c r="H91" s="22">
        <f t="shared" ref="H91" si="18">F91*E91</f>
        <v>0</v>
      </c>
      <c r="I91" s="23"/>
      <c r="J91" s="106"/>
      <c r="K91" s="27"/>
      <c r="L91" s="28"/>
      <c r="M91" s="28"/>
      <c r="N91" s="28"/>
      <c r="O91" s="24">
        <f t="shared" ref="O91" si="19">M91*L91*0.8</f>
        <v>0</v>
      </c>
      <c r="P91" s="107"/>
      <c r="Q91" s="89"/>
      <c r="R91" s="89"/>
      <c r="S91" s="89"/>
      <c r="T91" s="89"/>
    </row>
    <row r="92" spans="1:20" s="6" customFormat="1" ht="16.2" thickBot="1">
      <c r="A92" s="32"/>
      <c r="B92" s="32"/>
      <c r="C92" s="33"/>
      <c r="D92" s="34" t="s">
        <v>18</v>
      </c>
      <c r="E92" s="35">
        <f>SUM(E81:E91)</f>
        <v>17</v>
      </c>
      <c r="F92" s="36">
        <f>SUM(F81:F91)</f>
        <v>755</v>
      </c>
      <c r="G92" s="36"/>
      <c r="H92" s="37">
        <f>SUM(H81:H91)</f>
        <v>1459</v>
      </c>
      <c r="I92" s="38"/>
      <c r="J92" s="33"/>
      <c r="K92" s="34" t="s">
        <v>19</v>
      </c>
      <c r="L92" s="35">
        <f>SUM(L81:L91)</f>
        <v>5</v>
      </c>
      <c r="M92" s="35">
        <f t="shared" ref="M92" si="20">SUM(M81:M91)</f>
        <v>245</v>
      </c>
      <c r="N92" s="35"/>
      <c r="O92" s="35">
        <f>SUM(O81:O91)</f>
        <v>328</v>
      </c>
      <c r="P92" s="108"/>
      <c r="Q92" s="89"/>
      <c r="R92" s="89"/>
      <c r="S92" s="89"/>
      <c r="T92" s="89"/>
    </row>
    <row r="93" spans="1:20" s="6" customFormat="1" ht="17.399999999999999" thickTop="1" thickBot="1">
      <c r="A93" s="8"/>
      <c r="B93" s="89"/>
      <c r="C93" s="89"/>
      <c r="D93" s="89"/>
      <c r="E93" s="3"/>
      <c r="F93" s="3"/>
      <c r="G93" s="3"/>
      <c r="H93" s="89"/>
      <c r="I93" s="89"/>
      <c r="J93" s="89"/>
      <c r="K93" s="89"/>
      <c r="L93" s="4"/>
      <c r="M93" s="3"/>
      <c r="N93" s="3"/>
      <c r="O93" s="89"/>
      <c r="P93" s="5"/>
      <c r="Q93" s="89"/>
      <c r="R93" s="89"/>
      <c r="S93" s="89"/>
      <c r="T93" s="89"/>
    </row>
    <row r="94" spans="1:20" s="6" customFormat="1" ht="31.8" thickTop="1">
      <c r="A94" s="13" t="s">
        <v>6</v>
      </c>
      <c r="B94" s="14" t="s">
        <v>7</v>
      </c>
      <c r="C94" s="105"/>
      <c r="D94" s="15" t="s">
        <v>8</v>
      </c>
      <c r="E94" s="15" t="s">
        <v>9</v>
      </c>
      <c r="F94" s="15" t="s">
        <v>10</v>
      </c>
      <c r="G94" s="15"/>
      <c r="H94" s="15" t="s">
        <v>11</v>
      </c>
      <c r="I94" s="16"/>
      <c r="J94" s="105" t="s">
        <v>12</v>
      </c>
      <c r="K94" s="15" t="s">
        <v>8</v>
      </c>
      <c r="L94" s="15" t="s">
        <v>9</v>
      </c>
      <c r="M94" s="15" t="s">
        <v>10</v>
      </c>
      <c r="N94" s="15"/>
      <c r="O94" s="15" t="s">
        <v>13</v>
      </c>
      <c r="P94" s="17" t="s">
        <v>14</v>
      </c>
      <c r="Q94" s="89"/>
      <c r="R94" s="89"/>
      <c r="S94" s="89"/>
      <c r="T94" s="89"/>
    </row>
    <row r="95" spans="1:20" s="6" customFormat="1" ht="30">
      <c r="A95" s="18">
        <v>7</v>
      </c>
      <c r="B95" s="19">
        <v>21739007</v>
      </c>
      <c r="C95" s="106"/>
      <c r="D95" s="20" t="s">
        <v>37</v>
      </c>
      <c r="E95" s="39">
        <v>2</v>
      </c>
      <c r="F95" s="39">
        <v>82</v>
      </c>
      <c r="G95" s="21" t="s">
        <v>25</v>
      </c>
      <c r="H95" s="22">
        <f t="shared" ref="H95:H103" si="21">F95*E95</f>
        <v>164</v>
      </c>
      <c r="I95" s="23"/>
      <c r="J95" s="106"/>
      <c r="K95" s="27" t="s">
        <v>22</v>
      </c>
      <c r="L95" s="39">
        <v>1</v>
      </c>
      <c r="M95" s="39">
        <v>90</v>
      </c>
      <c r="N95" s="21" t="s">
        <v>27</v>
      </c>
      <c r="O95" s="24">
        <f>M95*L95*0.8</f>
        <v>72</v>
      </c>
      <c r="P95" s="107">
        <f>(H106+O106)/(E106+(0.8*L106))</f>
        <v>82.175257731958766</v>
      </c>
      <c r="Q95" s="89"/>
      <c r="R95" s="89"/>
      <c r="S95" s="89"/>
      <c r="T95" s="89"/>
    </row>
    <row r="96" spans="1:20" s="6" customFormat="1" ht="30">
      <c r="A96" s="25"/>
      <c r="B96" s="25"/>
      <c r="C96" s="106"/>
      <c r="D96" s="27" t="s">
        <v>31</v>
      </c>
      <c r="E96" s="40">
        <v>1</v>
      </c>
      <c r="F96" s="40">
        <v>75</v>
      </c>
      <c r="G96" s="28" t="s">
        <v>28</v>
      </c>
      <c r="H96" s="22">
        <f t="shared" si="21"/>
        <v>75</v>
      </c>
      <c r="I96" s="26"/>
      <c r="J96" s="106"/>
      <c r="K96" s="27" t="s">
        <v>29</v>
      </c>
      <c r="L96" s="39">
        <v>2</v>
      </c>
      <c r="M96" s="21">
        <v>82</v>
      </c>
      <c r="N96" s="21" t="s">
        <v>26</v>
      </c>
      <c r="O96" s="24">
        <f>M96*L96*0.8</f>
        <v>131.20000000000002</v>
      </c>
      <c r="P96" s="107"/>
      <c r="Q96" s="89"/>
      <c r="R96" s="89"/>
      <c r="S96" s="89"/>
      <c r="T96" s="89"/>
    </row>
    <row r="97" spans="1:20" s="6" customFormat="1" ht="30">
      <c r="A97" s="25"/>
      <c r="B97" s="25"/>
      <c r="C97" s="106"/>
      <c r="D97" s="27" t="s">
        <v>38</v>
      </c>
      <c r="E97" s="41">
        <v>3</v>
      </c>
      <c r="F97" s="21">
        <v>80</v>
      </c>
      <c r="G97" s="21" t="s">
        <v>25</v>
      </c>
      <c r="H97" s="22">
        <f t="shared" si="21"/>
        <v>240</v>
      </c>
      <c r="I97" s="26"/>
      <c r="J97" s="106"/>
      <c r="K97" s="27"/>
      <c r="L97" s="40"/>
      <c r="M97" s="28"/>
      <c r="N97" s="28"/>
      <c r="O97" s="24">
        <f>M97*L97*0.8</f>
        <v>0</v>
      </c>
      <c r="P97" s="107"/>
      <c r="Q97" s="89"/>
      <c r="R97" s="89"/>
      <c r="S97" s="89"/>
      <c r="T97" s="89"/>
    </row>
    <row r="98" spans="1:20" s="6" customFormat="1" ht="30">
      <c r="A98" s="25"/>
      <c r="B98" s="25"/>
      <c r="C98" s="106"/>
      <c r="D98" s="20" t="s">
        <v>32</v>
      </c>
      <c r="E98" s="39">
        <v>2</v>
      </c>
      <c r="F98" s="39">
        <v>95</v>
      </c>
      <c r="G98" s="21" t="s">
        <v>25</v>
      </c>
      <c r="H98" s="22">
        <f t="shared" si="21"/>
        <v>190</v>
      </c>
      <c r="I98" s="26"/>
      <c r="J98" s="106"/>
      <c r="K98" s="27"/>
      <c r="L98" s="40"/>
      <c r="M98" s="28"/>
      <c r="N98" s="28"/>
      <c r="O98" s="24">
        <f>M98*L98*0.8</f>
        <v>0</v>
      </c>
      <c r="P98" s="107"/>
      <c r="Q98" s="89"/>
      <c r="R98" s="89"/>
      <c r="S98" s="89"/>
      <c r="T98" s="89"/>
    </row>
    <row r="99" spans="1:20" s="6" customFormat="1" ht="30">
      <c r="A99" s="25"/>
      <c r="B99" s="25"/>
      <c r="C99" s="106"/>
      <c r="D99" s="27" t="s">
        <v>17</v>
      </c>
      <c r="E99" s="40">
        <v>2</v>
      </c>
      <c r="F99" s="40">
        <v>86</v>
      </c>
      <c r="G99" s="28" t="s">
        <v>28</v>
      </c>
      <c r="H99" s="22">
        <f t="shared" si="21"/>
        <v>172</v>
      </c>
      <c r="I99" s="23"/>
      <c r="J99" s="106"/>
      <c r="K99" s="20"/>
      <c r="L99" s="39"/>
      <c r="M99" s="39"/>
      <c r="N99" s="21"/>
      <c r="O99" s="24">
        <f>M99*L99*0.8</f>
        <v>0</v>
      </c>
      <c r="P99" s="107"/>
      <c r="Q99" s="89"/>
      <c r="R99" s="89"/>
      <c r="S99" s="89"/>
      <c r="T99" s="89"/>
    </row>
    <row r="100" spans="1:20" s="6" customFormat="1" ht="30">
      <c r="A100" s="25"/>
      <c r="B100" s="25"/>
      <c r="C100" s="106"/>
      <c r="D100" s="27" t="s">
        <v>15</v>
      </c>
      <c r="E100" s="40">
        <v>1</v>
      </c>
      <c r="F100" s="28">
        <v>90</v>
      </c>
      <c r="G100" s="28" t="s">
        <v>28</v>
      </c>
      <c r="H100" s="22">
        <f t="shared" si="21"/>
        <v>90</v>
      </c>
      <c r="I100" s="26"/>
      <c r="J100" s="106"/>
      <c r="K100" s="20"/>
      <c r="L100" s="21"/>
      <c r="M100" s="21"/>
      <c r="N100" s="21"/>
      <c r="O100" s="24">
        <v>0</v>
      </c>
      <c r="P100" s="107"/>
      <c r="Q100" s="89"/>
      <c r="R100" s="89"/>
      <c r="S100" s="89"/>
      <c r="T100" s="89"/>
    </row>
    <row r="101" spans="1:20" s="6" customFormat="1" ht="30">
      <c r="A101" s="25"/>
      <c r="B101" s="25"/>
      <c r="C101" s="106"/>
      <c r="D101" s="27" t="s">
        <v>23</v>
      </c>
      <c r="E101" s="40">
        <v>1</v>
      </c>
      <c r="F101" s="40">
        <v>75</v>
      </c>
      <c r="G101" s="27" t="s">
        <v>28</v>
      </c>
      <c r="H101" s="22">
        <f t="shared" si="21"/>
        <v>75</v>
      </c>
      <c r="I101" s="23"/>
      <c r="J101" s="106"/>
      <c r="K101" s="20"/>
      <c r="L101" s="21"/>
      <c r="M101" s="21"/>
      <c r="N101" s="21"/>
      <c r="O101" s="24">
        <v>0</v>
      </c>
      <c r="P101" s="107"/>
      <c r="Q101" s="89"/>
      <c r="R101" s="89"/>
      <c r="S101" s="89"/>
      <c r="T101" s="89"/>
    </row>
    <row r="102" spans="1:20" s="6" customFormat="1" ht="30">
      <c r="A102" s="25"/>
      <c r="B102" s="25"/>
      <c r="C102" s="106"/>
      <c r="D102" s="27" t="s">
        <v>16</v>
      </c>
      <c r="E102" s="40">
        <v>3</v>
      </c>
      <c r="F102" s="40">
        <v>85</v>
      </c>
      <c r="G102" s="27" t="s">
        <v>25</v>
      </c>
      <c r="H102" s="22">
        <f t="shared" si="21"/>
        <v>255</v>
      </c>
      <c r="I102" s="23"/>
      <c r="J102" s="106"/>
      <c r="K102" s="20"/>
      <c r="L102" s="21"/>
      <c r="M102" s="21"/>
      <c r="N102" s="21"/>
      <c r="O102" s="24">
        <v>0</v>
      </c>
      <c r="P102" s="107"/>
      <c r="Q102" s="89"/>
      <c r="R102" s="89"/>
      <c r="S102" s="89"/>
      <c r="T102" s="89"/>
    </row>
    <row r="103" spans="1:20" s="6" customFormat="1" ht="30">
      <c r="A103" s="25"/>
      <c r="B103" s="25"/>
      <c r="C103" s="106"/>
      <c r="D103" s="27" t="s">
        <v>39</v>
      </c>
      <c r="E103" s="28">
        <v>2</v>
      </c>
      <c r="F103" s="28">
        <v>65</v>
      </c>
      <c r="G103" s="28" t="s">
        <v>25</v>
      </c>
      <c r="H103" s="22">
        <f t="shared" si="21"/>
        <v>130</v>
      </c>
      <c r="I103" s="23"/>
      <c r="J103" s="106"/>
      <c r="K103" s="31"/>
      <c r="L103" s="28"/>
      <c r="M103" s="28"/>
      <c r="N103" s="28"/>
      <c r="O103" s="24">
        <v>0</v>
      </c>
      <c r="P103" s="107"/>
      <c r="Q103" s="89"/>
      <c r="R103" s="89"/>
      <c r="S103" s="89"/>
      <c r="T103" s="89"/>
    </row>
    <row r="104" spans="1:20" s="6" customFormat="1" ht="15.6">
      <c r="A104" s="25"/>
      <c r="B104" s="25"/>
      <c r="C104" s="106"/>
      <c r="D104" s="29"/>
      <c r="E104" s="30"/>
      <c r="F104" s="30"/>
      <c r="G104" s="30"/>
      <c r="H104" s="22">
        <v>0</v>
      </c>
      <c r="I104" s="23"/>
      <c r="J104" s="106"/>
      <c r="K104" s="31"/>
      <c r="L104" s="28"/>
      <c r="M104" s="28"/>
      <c r="N104" s="28"/>
      <c r="O104" s="24">
        <v>0</v>
      </c>
      <c r="P104" s="107"/>
      <c r="Q104" s="89"/>
      <c r="R104" s="89"/>
      <c r="S104" s="89"/>
      <c r="T104" s="89"/>
    </row>
    <row r="105" spans="1:20" s="6" customFormat="1" ht="15.6">
      <c r="A105" s="25"/>
      <c r="B105" s="25"/>
      <c r="C105" s="106"/>
      <c r="D105" s="27"/>
      <c r="E105" s="28"/>
      <c r="F105" s="28"/>
      <c r="G105" s="28"/>
      <c r="H105" s="22">
        <f t="shared" ref="H105" si="22">F105*E105</f>
        <v>0</v>
      </c>
      <c r="I105" s="23"/>
      <c r="J105" s="106"/>
      <c r="K105" s="27"/>
      <c r="L105" s="28"/>
      <c r="M105" s="28"/>
      <c r="N105" s="28"/>
      <c r="O105" s="24">
        <f t="shared" ref="O105" si="23">M105*L105*0.8</f>
        <v>0</v>
      </c>
      <c r="P105" s="107"/>
      <c r="Q105" s="89"/>
      <c r="R105" s="89"/>
      <c r="S105" s="89"/>
      <c r="T105" s="89"/>
    </row>
    <row r="106" spans="1:20" s="6" customFormat="1" ht="16.2" thickBot="1">
      <c r="A106" s="32"/>
      <c r="B106" s="32"/>
      <c r="C106" s="33"/>
      <c r="D106" s="34" t="s">
        <v>18</v>
      </c>
      <c r="E106" s="35">
        <f>SUM(E95:E105)</f>
        <v>17</v>
      </c>
      <c r="F106" s="36">
        <f>SUM(F95:F105)</f>
        <v>733</v>
      </c>
      <c r="G106" s="36"/>
      <c r="H106" s="37">
        <f>SUM(H95:H105)</f>
        <v>1391</v>
      </c>
      <c r="I106" s="38"/>
      <c r="J106" s="33"/>
      <c r="K106" s="34" t="s">
        <v>19</v>
      </c>
      <c r="L106" s="35">
        <f>SUM(L95:L105)</f>
        <v>3</v>
      </c>
      <c r="M106" s="35">
        <f t="shared" ref="M106" si="24">SUM(M95:M105)</f>
        <v>172</v>
      </c>
      <c r="N106" s="35"/>
      <c r="O106" s="35">
        <f>SUM(O95:O105)</f>
        <v>203.20000000000002</v>
      </c>
      <c r="P106" s="108"/>
      <c r="Q106" s="89"/>
      <c r="R106" s="89"/>
      <c r="S106" s="89"/>
      <c r="T106" s="89"/>
    </row>
    <row r="107" spans="1:20" s="6" customFormat="1" ht="16.8" thickTop="1">
      <c r="A107" s="8"/>
      <c r="B107" s="89"/>
      <c r="C107" s="89"/>
      <c r="D107" s="89"/>
      <c r="E107" s="3"/>
      <c r="F107" s="3"/>
      <c r="G107" s="3"/>
      <c r="H107" s="89"/>
      <c r="I107" s="89"/>
      <c r="J107" s="89"/>
      <c r="K107" s="89"/>
      <c r="L107" s="4"/>
      <c r="M107" s="3"/>
      <c r="N107" s="3"/>
      <c r="O107" s="89"/>
      <c r="P107" s="5"/>
      <c r="Q107" s="89"/>
      <c r="R107" s="89"/>
      <c r="S107" s="89"/>
      <c r="T107" s="89"/>
    </row>
    <row r="108" spans="1:20" s="9" customFormat="1" ht="16.2" thickBot="1">
      <c r="E108" s="10"/>
      <c r="F108" s="10"/>
      <c r="G108" s="10"/>
      <c r="L108" s="11"/>
      <c r="M108" s="10"/>
      <c r="N108" s="10"/>
      <c r="P108" s="12"/>
    </row>
    <row r="109" spans="1:20" s="9" customFormat="1" ht="31.8" thickTop="1">
      <c r="A109" s="13" t="s">
        <v>6</v>
      </c>
      <c r="B109" s="14" t="s">
        <v>7</v>
      </c>
      <c r="C109" s="105"/>
      <c r="D109" s="15" t="s">
        <v>8</v>
      </c>
      <c r="E109" s="15" t="s">
        <v>9</v>
      </c>
      <c r="F109" s="15" t="s">
        <v>10</v>
      </c>
      <c r="G109" s="15"/>
      <c r="H109" s="15" t="s">
        <v>11</v>
      </c>
      <c r="I109" s="16"/>
      <c r="J109" s="105" t="s">
        <v>12</v>
      </c>
      <c r="K109" s="15" t="s">
        <v>8</v>
      </c>
      <c r="L109" s="15" t="s">
        <v>9</v>
      </c>
      <c r="M109" s="15" t="s">
        <v>10</v>
      </c>
      <c r="N109" s="15"/>
      <c r="O109" s="15" t="s">
        <v>13</v>
      </c>
      <c r="P109" s="17" t="s">
        <v>14</v>
      </c>
    </row>
    <row r="110" spans="1:20" s="9" customFormat="1" ht="30">
      <c r="A110" s="18">
        <v>8</v>
      </c>
      <c r="B110" s="19">
        <v>21739008</v>
      </c>
      <c r="C110" s="106"/>
      <c r="D110" s="20" t="s">
        <v>20</v>
      </c>
      <c r="E110" s="39">
        <v>2</v>
      </c>
      <c r="F110" s="39">
        <v>91</v>
      </c>
      <c r="G110" s="21" t="s">
        <v>25</v>
      </c>
      <c r="H110" s="22">
        <f t="shared" ref="H110:H115" si="25">F110*E110</f>
        <v>182</v>
      </c>
      <c r="I110" s="23"/>
      <c r="J110" s="106"/>
      <c r="K110" s="27" t="s">
        <v>21</v>
      </c>
      <c r="L110" s="39">
        <v>2</v>
      </c>
      <c r="M110" s="39">
        <v>80</v>
      </c>
      <c r="N110" s="21" t="s">
        <v>26</v>
      </c>
      <c r="O110" s="24">
        <f>M110*L110*0.8</f>
        <v>128</v>
      </c>
      <c r="P110" s="107">
        <f>(H121+O121)/(E121+(0.8*L121))</f>
        <v>74.32352941176471</v>
      </c>
    </row>
    <row r="111" spans="1:20" s="9" customFormat="1" ht="30">
      <c r="A111" s="25"/>
      <c r="B111" s="25"/>
      <c r="C111" s="106"/>
      <c r="D111" s="27" t="s">
        <v>15</v>
      </c>
      <c r="E111" s="40">
        <v>1</v>
      </c>
      <c r="F111" s="40">
        <v>95</v>
      </c>
      <c r="G111" s="28" t="s">
        <v>28</v>
      </c>
      <c r="H111" s="22">
        <f t="shared" si="25"/>
        <v>95</v>
      </c>
      <c r="I111" s="26"/>
      <c r="J111" s="106"/>
      <c r="K111" s="27" t="s">
        <v>22</v>
      </c>
      <c r="L111" s="39">
        <v>1</v>
      </c>
      <c r="M111" s="21">
        <v>90</v>
      </c>
      <c r="N111" s="21" t="s">
        <v>27</v>
      </c>
      <c r="O111" s="24">
        <f>M111*L111*0.8</f>
        <v>72</v>
      </c>
      <c r="P111" s="107"/>
    </row>
    <row r="112" spans="1:20" s="9" customFormat="1" ht="30">
      <c r="A112" s="25"/>
      <c r="B112" s="25"/>
      <c r="C112" s="106"/>
      <c r="D112" s="27" t="s">
        <v>23</v>
      </c>
      <c r="E112" s="41">
        <v>1</v>
      </c>
      <c r="F112" s="21">
        <v>75</v>
      </c>
      <c r="G112" s="21" t="s">
        <v>28</v>
      </c>
      <c r="H112" s="22">
        <f t="shared" si="25"/>
        <v>75</v>
      </c>
      <c r="I112" s="26"/>
      <c r="J112" s="106"/>
      <c r="K112" s="27" t="s">
        <v>22</v>
      </c>
      <c r="L112" s="40">
        <v>1</v>
      </c>
      <c r="M112" s="28">
        <v>0</v>
      </c>
      <c r="N112" s="28" t="s">
        <v>27</v>
      </c>
      <c r="O112" s="24">
        <f>M112*L112*0.8</f>
        <v>0</v>
      </c>
      <c r="P112" s="107"/>
    </row>
    <row r="113" spans="1:16" s="9" customFormat="1" ht="30">
      <c r="A113" s="25"/>
      <c r="B113" s="25"/>
      <c r="C113" s="106"/>
      <c r="D113" s="20" t="s">
        <v>24</v>
      </c>
      <c r="E113" s="39">
        <v>2</v>
      </c>
      <c r="F113" s="39">
        <v>84</v>
      </c>
      <c r="G113" s="21" t="s">
        <v>25</v>
      </c>
      <c r="H113" s="22">
        <f t="shared" si="25"/>
        <v>168</v>
      </c>
      <c r="I113" s="26"/>
      <c r="J113" s="106"/>
      <c r="K113" s="27" t="s">
        <v>29</v>
      </c>
      <c r="L113" s="40">
        <v>2</v>
      </c>
      <c r="M113" s="28">
        <v>0</v>
      </c>
      <c r="N113" s="28" t="s">
        <v>33</v>
      </c>
      <c r="O113" s="24">
        <f>M113*L113*0.8</f>
        <v>0</v>
      </c>
      <c r="P113" s="107"/>
    </row>
    <row r="114" spans="1:16" s="9" customFormat="1" ht="30">
      <c r="A114" s="25"/>
      <c r="B114" s="25"/>
      <c r="C114" s="106"/>
      <c r="D114" s="27" t="s">
        <v>17</v>
      </c>
      <c r="E114" s="40">
        <v>2</v>
      </c>
      <c r="F114" s="40">
        <v>88</v>
      </c>
      <c r="G114" s="28" t="s">
        <v>28</v>
      </c>
      <c r="H114" s="22">
        <f t="shared" si="25"/>
        <v>176</v>
      </c>
      <c r="I114" s="23"/>
      <c r="J114" s="106"/>
      <c r="K114" s="20" t="s">
        <v>30</v>
      </c>
      <c r="L114" s="39">
        <v>2</v>
      </c>
      <c r="M114" s="39">
        <v>82</v>
      </c>
      <c r="N114" s="21" t="s">
        <v>26</v>
      </c>
      <c r="O114" s="24">
        <f>M114*L114*0.8</f>
        <v>131.20000000000002</v>
      </c>
      <c r="P114" s="107"/>
    </row>
    <row r="115" spans="1:16" s="9" customFormat="1" ht="30">
      <c r="A115" s="25"/>
      <c r="B115" s="25"/>
      <c r="C115" s="106"/>
      <c r="D115" s="27" t="s">
        <v>31</v>
      </c>
      <c r="E115" s="40">
        <v>1</v>
      </c>
      <c r="F115" s="28">
        <v>75</v>
      </c>
      <c r="G115" s="28" t="s">
        <v>28</v>
      </c>
      <c r="H115" s="22">
        <f t="shared" si="25"/>
        <v>75</v>
      </c>
      <c r="I115" s="26"/>
      <c r="J115" s="106"/>
      <c r="K115" s="20"/>
      <c r="L115" s="21"/>
      <c r="M115" s="21"/>
      <c r="N115" s="21"/>
      <c r="O115" s="24">
        <v>0</v>
      </c>
      <c r="P115" s="107"/>
    </row>
    <row r="116" spans="1:16" s="9" customFormat="1" ht="30">
      <c r="A116" s="25"/>
      <c r="B116" s="25"/>
      <c r="C116" s="106"/>
      <c r="D116" s="27" t="s">
        <v>16</v>
      </c>
      <c r="E116" s="40">
        <v>3</v>
      </c>
      <c r="F116" s="40">
        <v>78</v>
      </c>
      <c r="G116" s="27" t="s">
        <v>25</v>
      </c>
      <c r="H116" s="22">
        <f t="shared" ref="H116:H118" si="26">F116*E116</f>
        <v>234</v>
      </c>
      <c r="I116" s="23"/>
      <c r="J116" s="106"/>
      <c r="K116" s="20"/>
      <c r="L116" s="21"/>
      <c r="M116" s="21"/>
      <c r="N116" s="21"/>
      <c r="O116" s="24">
        <v>0</v>
      </c>
      <c r="P116" s="107"/>
    </row>
    <row r="117" spans="1:16" s="9" customFormat="1" ht="30">
      <c r="A117" s="25"/>
      <c r="B117" s="25"/>
      <c r="C117" s="106"/>
      <c r="D117" s="27" t="s">
        <v>32</v>
      </c>
      <c r="E117" s="40">
        <v>2</v>
      </c>
      <c r="F117" s="40">
        <v>90</v>
      </c>
      <c r="G117" s="27" t="s">
        <v>25</v>
      </c>
      <c r="H117" s="22">
        <f t="shared" si="26"/>
        <v>180</v>
      </c>
      <c r="I117" s="23"/>
      <c r="J117" s="106"/>
      <c r="K117" s="20"/>
      <c r="L117" s="21"/>
      <c r="M117" s="21"/>
      <c r="N117" s="21"/>
      <c r="O117" s="24">
        <v>0</v>
      </c>
      <c r="P117" s="107"/>
    </row>
    <row r="118" spans="1:16" s="9" customFormat="1" ht="15.6">
      <c r="A118" s="25"/>
      <c r="B118" s="25"/>
      <c r="C118" s="106"/>
      <c r="D118" s="27"/>
      <c r="E118" s="28"/>
      <c r="F118" s="28"/>
      <c r="G118" s="28"/>
      <c r="H118" s="22">
        <f t="shared" si="26"/>
        <v>0</v>
      </c>
      <c r="I118" s="23"/>
      <c r="J118" s="106"/>
      <c r="K118" s="31"/>
      <c r="L118" s="28"/>
      <c r="M118" s="28"/>
      <c r="N118" s="28"/>
      <c r="O118" s="24">
        <v>0</v>
      </c>
      <c r="P118" s="107"/>
    </row>
    <row r="119" spans="1:16" s="9" customFormat="1" ht="15.6">
      <c r="A119" s="25"/>
      <c r="B119" s="25"/>
      <c r="C119" s="106"/>
      <c r="D119" s="29"/>
      <c r="E119" s="30"/>
      <c r="F119" s="30"/>
      <c r="G119" s="30"/>
      <c r="H119" s="22">
        <v>0</v>
      </c>
      <c r="I119" s="23"/>
      <c r="J119" s="106"/>
      <c r="K119" s="31"/>
      <c r="L119" s="28"/>
      <c r="M119" s="28"/>
      <c r="N119" s="28"/>
      <c r="O119" s="24">
        <v>0</v>
      </c>
      <c r="P119" s="107"/>
    </row>
    <row r="120" spans="1:16" s="9" customFormat="1" ht="15.6">
      <c r="A120" s="25"/>
      <c r="B120" s="25"/>
      <c r="C120" s="106"/>
      <c r="D120" s="27"/>
      <c r="E120" s="28"/>
      <c r="F120" s="28"/>
      <c r="G120" s="28"/>
      <c r="H120" s="22">
        <f t="shared" ref="H120" si="27">F120*E120</f>
        <v>0</v>
      </c>
      <c r="I120" s="23"/>
      <c r="J120" s="106"/>
      <c r="K120" s="27"/>
      <c r="L120" s="28"/>
      <c r="M120" s="28"/>
      <c r="N120" s="28"/>
      <c r="O120" s="24">
        <f t="shared" ref="O120" si="28">M120*L120*0.8</f>
        <v>0</v>
      </c>
      <c r="P120" s="107"/>
    </row>
    <row r="121" spans="1:16" s="9" customFormat="1" ht="16.2" thickBot="1">
      <c r="A121" s="32"/>
      <c r="B121" s="32"/>
      <c r="C121" s="33"/>
      <c r="D121" s="34" t="s">
        <v>18</v>
      </c>
      <c r="E121" s="35">
        <f>SUM(E110:E120)</f>
        <v>14</v>
      </c>
      <c r="F121" s="36">
        <f>SUM(F110:F120)</f>
        <v>676</v>
      </c>
      <c r="G121" s="36"/>
      <c r="H121" s="37">
        <f>SUM(H110:H120)</f>
        <v>1185</v>
      </c>
      <c r="I121" s="38"/>
      <c r="J121" s="33"/>
      <c r="K121" s="34" t="s">
        <v>19</v>
      </c>
      <c r="L121" s="35">
        <f>SUM(L110:L120)</f>
        <v>8</v>
      </c>
      <c r="M121" s="35">
        <f t="shared" ref="M121" si="29">SUM(M110:M120)</f>
        <v>252</v>
      </c>
      <c r="N121" s="35"/>
      <c r="O121" s="35">
        <f>SUM(O110:O120)</f>
        <v>331.20000000000005</v>
      </c>
      <c r="P121" s="108"/>
    </row>
    <row r="122" spans="1:16" ht="15.6" thickTop="1" thickBot="1"/>
    <row r="123" spans="1:16" s="9" customFormat="1" ht="31.8" thickTop="1">
      <c r="A123" s="13" t="s">
        <v>6</v>
      </c>
      <c r="B123" s="14" t="s">
        <v>7</v>
      </c>
      <c r="C123" s="105"/>
      <c r="D123" s="15" t="s">
        <v>8</v>
      </c>
      <c r="E123" s="15" t="s">
        <v>9</v>
      </c>
      <c r="F123" s="15" t="s">
        <v>10</v>
      </c>
      <c r="G123" s="15"/>
      <c r="H123" s="15" t="s">
        <v>11</v>
      </c>
      <c r="I123" s="16"/>
      <c r="J123" s="105" t="s">
        <v>12</v>
      </c>
      <c r="K123" s="15" t="s">
        <v>8</v>
      </c>
      <c r="L123" s="15" t="s">
        <v>9</v>
      </c>
      <c r="M123" s="15" t="s">
        <v>10</v>
      </c>
      <c r="N123" s="15"/>
      <c r="O123" s="15" t="s">
        <v>13</v>
      </c>
      <c r="P123" s="17" t="s">
        <v>14</v>
      </c>
    </row>
    <row r="124" spans="1:16" s="9" customFormat="1" ht="30">
      <c r="A124" s="18">
        <v>9</v>
      </c>
      <c r="B124" s="19">
        <v>21739009</v>
      </c>
      <c r="C124" s="106"/>
      <c r="D124" s="20" t="s">
        <v>17</v>
      </c>
      <c r="E124" s="39">
        <v>2</v>
      </c>
      <c r="F124" s="39">
        <v>82</v>
      </c>
      <c r="G124" s="21" t="s">
        <v>28</v>
      </c>
      <c r="H124" s="22">
        <f t="shared" ref="H124:H129" si="30">F124*E124</f>
        <v>164</v>
      </c>
      <c r="I124" s="23"/>
      <c r="J124" s="106"/>
      <c r="K124" s="27" t="s">
        <v>21</v>
      </c>
      <c r="L124" s="39">
        <v>2</v>
      </c>
      <c r="M124" s="39">
        <v>80</v>
      </c>
      <c r="N124" s="21" t="s">
        <v>26</v>
      </c>
      <c r="O124" s="24">
        <f>M124*L124*0.8</f>
        <v>128</v>
      </c>
      <c r="P124" s="107">
        <f>(H135+O135)/(E135+(0.8*L135))</f>
        <v>73.25454545454545</v>
      </c>
    </row>
    <row r="125" spans="1:16" s="9" customFormat="1" ht="30">
      <c r="A125" s="25"/>
      <c r="B125" s="25"/>
      <c r="C125" s="106"/>
      <c r="D125" s="27" t="s">
        <v>34</v>
      </c>
      <c r="E125" s="40">
        <v>2</v>
      </c>
      <c r="F125" s="40">
        <v>90</v>
      </c>
      <c r="G125" s="28" t="s">
        <v>25</v>
      </c>
      <c r="H125" s="22">
        <f t="shared" si="30"/>
        <v>180</v>
      </c>
      <c r="I125" s="26"/>
      <c r="J125" s="106"/>
      <c r="K125" s="27" t="s">
        <v>36</v>
      </c>
      <c r="L125" s="39">
        <v>2</v>
      </c>
      <c r="M125" s="39">
        <v>91</v>
      </c>
      <c r="N125" s="21" t="s">
        <v>26</v>
      </c>
      <c r="O125" s="24">
        <f>M125*L125*0.8</f>
        <v>145.6</v>
      </c>
      <c r="P125" s="107"/>
    </row>
    <row r="126" spans="1:16" s="9" customFormat="1" ht="30">
      <c r="A126" s="25"/>
      <c r="B126" s="25"/>
      <c r="C126" s="106"/>
      <c r="D126" s="27" t="s">
        <v>15</v>
      </c>
      <c r="E126" s="41">
        <v>1</v>
      </c>
      <c r="F126" s="39">
        <v>90</v>
      </c>
      <c r="G126" s="21" t="s">
        <v>28</v>
      </c>
      <c r="H126" s="22">
        <f t="shared" si="30"/>
        <v>90</v>
      </c>
      <c r="I126" s="26"/>
      <c r="J126" s="106"/>
      <c r="K126" s="27" t="s">
        <v>22</v>
      </c>
      <c r="L126" s="40">
        <v>1</v>
      </c>
      <c r="M126" s="28">
        <v>80</v>
      </c>
      <c r="N126" s="28" t="s">
        <v>27</v>
      </c>
      <c r="O126" s="24">
        <f>M126*L126*0.8</f>
        <v>64</v>
      </c>
      <c r="P126" s="107"/>
    </row>
    <row r="127" spans="1:16" s="9" customFormat="1" ht="30">
      <c r="A127" s="25"/>
      <c r="B127" s="25"/>
      <c r="C127" s="106"/>
      <c r="D127" s="20" t="s">
        <v>23</v>
      </c>
      <c r="E127" s="39">
        <v>1</v>
      </c>
      <c r="F127" s="39">
        <v>75</v>
      </c>
      <c r="G127" s="21" t="s">
        <v>28</v>
      </c>
      <c r="H127" s="22">
        <f t="shared" si="30"/>
        <v>75</v>
      </c>
      <c r="I127" s="26"/>
      <c r="J127" s="106"/>
      <c r="K127" s="27"/>
      <c r="L127" s="40"/>
      <c r="M127" s="28"/>
      <c r="N127" s="28"/>
      <c r="O127" s="24">
        <f>M127*L127*0.8</f>
        <v>0</v>
      </c>
      <c r="P127" s="107"/>
    </row>
    <row r="128" spans="1:16" s="9" customFormat="1" ht="30">
      <c r="A128" s="25"/>
      <c r="B128" s="25"/>
      <c r="C128" s="106"/>
      <c r="D128" s="27" t="s">
        <v>16</v>
      </c>
      <c r="E128" s="40">
        <v>3</v>
      </c>
      <c r="F128" s="40">
        <v>82</v>
      </c>
      <c r="G128" s="28" t="s">
        <v>25</v>
      </c>
      <c r="H128" s="22">
        <f t="shared" si="30"/>
        <v>246</v>
      </c>
      <c r="I128" s="23"/>
      <c r="J128" s="106"/>
      <c r="K128" s="20"/>
      <c r="L128" s="39"/>
      <c r="M128" s="39"/>
      <c r="N128" s="21"/>
      <c r="O128" s="24">
        <f>M128*L128*0.8</f>
        <v>0</v>
      </c>
      <c r="P128" s="107"/>
    </row>
    <row r="129" spans="1:16" s="9" customFormat="1" ht="30">
      <c r="A129" s="25"/>
      <c r="B129" s="25"/>
      <c r="C129" s="106"/>
      <c r="D129" s="27" t="s">
        <v>32</v>
      </c>
      <c r="E129" s="40">
        <v>2</v>
      </c>
      <c r="F129" s="40">
        <v>80</v>
      </c>
      <c r="G129" s="28" t="s">
        <v>25</v>
      </c>
      <c r="H129" s="22">
        <f t="shared" si="30"/>
        <v>160</v>
      </c>
      <c r="I129" s="26"/>
      <c r="J129" s="106"/>
      <c r="K129" s="20"/>
      <c r="L129" s="21"/>
      <c r="M129" s="21"/>
      <c r="N129" s="21"/>
      <c r="O129" s="24">
        <v>0</v>
      </c>
      <c r="P129" s="107"/>
    </row>
    <row r="130" spans="1:16" s="9" customFormat="1" ht="30">
      <c r="A130" s="25"/>
      <c r="B130" s="25"/>
      <c r="C130" s="106"/>
      <c r="D130" s="27" t="s">
        <v>17</v>
      </c>
      <c r="E130" s="40">
        <v>2</v>
      </c>
      <c r="F130" s="40">
        <v>0</v>
      </c>
      <c r="G130" s="27" t="s">
        <v>28</v>
      </c>
      <c r="H130" s="22">
        <f t="shared" ref="H130:H134" si="31">F130*E130</f>
        <v>0</v>
      </c>
      <c r="I130" s="23"/>
      <c r="J130" s="106"/>
      <c r="K130" s="20"/>
      <c r="L130" s="21"/>
      <c r="M130" s="21"/>
      <c r="N130" s="21"/>
      <c r="O130" s="24">
        <v>0</v>
      </c>
      <c r="P130" s="107"/>
    </row>
    <row r="131" spans="1:16" s="9" customFormat="1" ht="30">
      <c r="A131" s="25"/>
      <c r="B131" s="25"/>
      <c r="C131" s="106"/>
      <c r="D131" s="27" t="s">
        <v>31</v>
      </c>
      <c r="E131" s="40">
        <v>1</v>
      </c>
      <c r="F131" s="40">
        <v>75</v>
      </c>
      <c r="G131" s="27" t="s">
        <v>28</v>
      </c>
      <c r="H131" s="22">
        <f t="shared" si="31"/>
        <v>75</v>
      </c>
      <c r="I131" s="23"/>
      <c r="J131" s="106"/>
      <c r="K131" s="20"/>
      <c r="L131" s="21"/>
      <c r="M131" s="21"/>
      <c r="N131" s="21"/>
      <c r="O131" s="24">
        <v>0</v>
      </c>
      <c r="P131" s="107"/>
    </row>
    <row r="132" spans="1:16" s="9" customFormat="1" ht="30">
      <c r="A132" s="25"/>
      <c r="B132" s="25"/>
      <c r="C132" s="106"/>
      <c r="D132" s="27" t="s">
        <v>35</v>
      </c>
      <c r="E132" s="40">
        <v>2</v>
      </c>
      <c r="F132" s="40">
        <v>60</v>
      </c>
      <c r="G132" s="28" t="s">
        <v>25</v>
      </c>
      <c r="H132" s="22">
        <f t="shared" si="31"/>
        <v>120</v>
      </c>
      <c r="I132" s="23"/>
      <c r="J132" s="106"/>
      <c r="K132" s="31"/>
      <c r="L132" s="28"/>
      <c r="M132" s="28"/>
      <c r="N132" s="28"/>
      <c r="O132" s="24">
        <v>0</v>
      </c>
      <c r="P132" s="107"/>
    </row>
    <row r="133" spans="1:16" s="9" customFormat="1" ht="30">
      <c r="A133" s="25"/>
      <c r="B133" s="25"/>
      <c r="C133" s="106"/>
      <c r="D133" s="27" t="s">
        <v>24</v>
      </c>
      <c r="E133" s="40">
        <v>2</v>
      </c>
      <c r="F133" s="40">
        <v>82</v>
      </c>
      <c r="G133" s="27" t="s">
        <v>25</v>
      </c>
      <c r="H133" s="22">
        <f t="shared" si="31"/>
        <v>164</v>
      </c>
      <c r="I133" s="23"/>
      <c r="J133" s="106"/>
      <c r="K133" s="31"/>
      <c r="L133" s="28"/>
      <c r="M133" s="28"/>
      <c r="N133" s="28"/>
      <c r="O133" s="24">
        <v>0</v>
      </c>
      <c r="P133" s="107"/>
    </row>
    <row r="134" spans="1:16" s="9" customFormat="1" ht="15.6">
      <c r="A134" s="25"/>
      <c r="B134" s="25"/>
      <c r="C134" s="106"/>
      <c r="D134" s="27"/>
      <c r="E134" s="27"/>
      <c r="F134" s="27"/>
      <c r="G134" s="27"/>
      <c r="H134" s="22">
        <f t="shared" si="31"/>
        <v>0</v>
      </c>
      <c r="I134" s="23"/>
      <c r="J134" s="106"/>
      <c r="K134" s="27"/>
      <c r="L134" s="28"/>
      <c r="M134" s="28"/>
      <c r="N134" s="28"/>
      <c r="O134" s="24">
        <f t="shared" ref="O134" si="32">M134*L134*0.8</f>
        <v>0</v>
      </c>
      <c r="P134" s="107"/>
    </row>
    <row r="135" spans="1:16" s="9" customFormat="1" ht="16.2" thickBot="1">
      <c r="A135" s="32"/>
      <c r="B135" s="32"/>
      <c r="C135" s="33"/>
      <c r="D135" s="34" t="s">
        <v>18</v>
      </c>
      <c r="E135" s="35">
        <f>SUM(E124:E134)</f>
        <v>18</v>
      </c>
      <c r="F135" s="36">
        <f>SUM(F124:F134)</f>
        <v>716</v>
      </c>
      <c r="G135" s="36"/>
      <c r="H135" s="37">
        <f>SUM(H124:H134)</f>
        <v>1274</v>
      </c>
      <c r="I135" s="38"/>
      <c r="J135" s="33"/>
      <c r="K135" s="34" t="s">
        <v>19</v>
      </c>
      <c r="L135" s="35">
        <f>SUM(L124:L134)</f>
        <v>5</v>
      </c>
      <c r="M135" s="35">
        <f t="shared" ref="M135" si="33">SUM(M124:M134)</f>
        <v>251</v>
      </c>
      <c r="N135" s="35"/>
      <c r="O135" s="35">
        <f>SUM(O124:O134)</f>
        <v>337.6</v>
      </c>
      <c r="P135" s="108"/>
    </row>
    <row r="136" spans="1:16" ht="15.6" thickTop="1" thickBot="1"/>
    <row r="137" spans="1:16" s="9" customFormat="1" ht="31.8" thickTop="1">
      <c r="A137" s="13" t="s">
        <v>6</v>
      </c>
      <c r="B137" s="14" t="s">
        <v>7</v>
      </c>
      <c r="C137" s="105"/>
      <c r="D137" s="15" t="s">
        <v>8</v>
      </c>
      <c r="E137" s="15" t="s">
        <v>9</v>
      </c>
      <c r="F137" s="15" t="s">
        <v>10</v>
      </c>
      <c r="G137" s="15"/>
      <c r="H137" s="15" t="s">
        <v>11</v>
      </c>
      <c r="I137" s="16"/>
      <c r="J137" s="105" t="s">
        <v>12</v>
      </c>
      <c r="K137" s="15" t="s">
        <v>8</v>
      </c>
      <c r="L137" s="15" t="s">
        <v>9</v>
      </c>
      <c r="M137" s="15" t="s">
        <v>10</v>
      </c>
      <c r="N137" s="15"/>
      <c r="O137" s="15" t="s">
        <v>13</v>
      </c>
      <c r="P137" s="17" t="s">
        <v>14</v>
      </c>
    </row>
    <row r="138" spans="1:16" s="9" customFormat="1" ht="30">
      <c r="A138" s="18">
        <v>10</v>
      </c>
      <c r="B138" s="19">
        <v>21739010</v>
      </c>
      <c r="C138" s="106"/>
      <c r="D138" s="27" t="s">
        <v>37</v>
      </c>
      <c r="E138" s="40">
        <v>2</v>
      </c>
      <c r="F138" s="40">
        <v>83</v>
      </c>
      <c r="G138" s="27" t="s">
        <v>25</v>
      </c>
      <c r="H138" s="22">
        <f t="shared" ref="H138:H143" si="34">F138*E138</f>
        <v>166</v>
      </c>
      <c r="I138" s="23"/>
      <c r="J138" s="106"/>
      <c r="K138" s="27" t="s">
        <v>41</v>
      </c>
      <c r="L138" s="39">
        <v>1</v>
      </c>
      <c r="M138" s="39">
        <v>94</v>
      </c>
      <c r="N138" s="21" t="s">
        <v>42</v>
      </c>
      <c r="O138" s="24">
        <f>M138*L138*0.8</f>
        <v>75.2</v>
      </c>
      <c r="P138" s="107">
        <f>(H149+O149)/(E149+(0.8*L149))</f>
        <v>82.345794392523374</v>
      </c>
    </row>
    <row r="139" spans="1:16" s="9" customFormat="1" ht="30">
      <c r="A139" s="25"/>
      <c r="B139" s="25"/>
      <c r="C139" s="106"/>
      <c r="D139" s="27" t="s">
        <v>34</v>
      </c>
      <c r="E139" s="40">
        <v>2</v>
      </c>
      <c r="F139" s="40">
        <v>92</v>
      </c>
      <c r="G139" s="27" t="s">
        <v>25</v>
      </c>
      <c r="H139" s="22">
        <f t="shared" si="34"/>
        <v>184</v>
      </c>
      <c r="I139" s="26"/>
      <c r="J139" s="106"/>
      <c r="K139" s="27" t="s">
        <v>43</v>
      </c>
      <c r="L139" s="39">
        <v>2</v>
      </c>
      <c r="M139" s="39">
        <v>90</v>
      </c>
      <c r="N139" s="21" t="s">
        <v>26</v>
      </c>
      <c r="O139" s="24">
        <f>M139*L139*0.8</f>
        <v>144</v>
      </c>
      <c r="P139" s="107"/>
    </row>
    <row r="140" spans="1:16" s="9" customFormat="1" ht="30">
      <c r="A140" s="25"/>
      <c r="B140" s="25"/>
      <c r="C140" s="106"/>
      <c r="D140" s="27" t="s">
        <v>31</v>
      </c>
      <c r="E140" s="40">
        <v>1</v>
      </c>
      <c r="F140" s="27">
        <v>75</v>
      </c>
      <c r="G140" s="27" t="s">
        <v>28</v>
      </c>
      <c r="H140" s="22">
        <f t="shared" si="34"/>
        <v>75</v>
      </c>
      <c r="I140" s="26"/>
      <c r="J140" s="106"/>
      <c r="K140" s="27"/>
      <c r="L140" s="40"/>
      <c r="M140" s="28"/>
      <c r="N140" s="28"/>
      <c r="O140" s="24">
        <f>M140*L140*0.8</f>
        <v>0</v>
      </c>
      <c r="P140" s="107"/>
    </row>
    <row r="141" spans="1:16" s="9" customFormat="1" ht="30">
      <c r="A141" s="25"/>
      <c r="B141" s="25"/>
      <c r="C141" s="106"/>
      <c r="D141" s="27" t="s">
        <v>38</v>
      </c>
      <c r="E141" s="40">
        <v>3</v>
      </c>
      <c r="F141" s="40">
        <v>77</v>
      </c>
      <c r="G141" s="27" t="s">
        <v>25</v>
      </c>
      <c r="H141" s="22">
        <f t="shared" si="34"/>
        <v>231</v>
      </c>
      <c r="I141" s="26"/>
      <c r="J141" s="106"/>
      <c r="K141" s="27"/>
      <c r="L141" s="40"/>
      <c r="M141" s="28"/>
      <c r="N141" s="28"/>
      <c r="O141" s="24">
        <f>M141*L141*0.8</f>
        <v>0</v>
      </c>
      <c r="P141" s="107"/>
    </row>
    <row r="142" spans="1:16" s="9" customFormat="1" ht="30">
      <c r="A142" s="25"/>
      <c r="B142" s="25"/>
      <c r="C142" s="106"/>
      <c r="D142" s="27" t="s">
        <v>39</v>
      </c>
      <c r="E142" s="40">
        <v>2</v>
      </c>
      <c r="F142" s="40">
        <v>70</v>
      </c>
      <c r="G142" s="27" t="s">
        <v>25</v>
      </c>
      <c r="H142" s="22">
        <f t="shared" si="34"/>
        <v>140</v>
      </c>
      <c r="I142" s="23"/>
      <c r="J142" s="106"/>
      <c r="K142" s="20"/>
      <c r="L142" s="39"/>
      <c r="M142" s="39"/>
      <c r="N142" s="21"/>
      <c r="O142" s="24">
        <f>M142*L142*0.8</f>
        <v>0</v>
      </c>
      <c r="P142" s="107"/>
    </row>
    <row r="143" spans="1:16" s="9" customFormat="1" ht="30">
      <c r="A143" s="25"/>
      <c r="B143" s="25"/>
      <c r="C143" s="106"/>
      <c r="D143" s="27" t="s">
        <v>40</v>
      </c>
      <c r="E143" s="40">
        <v>2</v>
      </c>
      <c r="F143" s="40">
        <v>88</v>
      </c>
      <c r="G143" s="27" t="s">
        <v>25</v>
      </c>
      <c r="H143" s="22">
        <f t="shared" si="34"/>
        <v>176</v>
      </c>
      <c r="I143" s="26"/>
      <c r="J143" s="106"/>
      <c r="K143" s="20"/>
      <c r="L143" s="21"/>
      <c r="M143" s="21"/>
      <c r="N143" s="21"/>
      <c r="O143" s="24">
        <v>0</v>
      </c>
      <c r="P143" s="107"/>
    </row>
    <row r="144" spans="1:16" s="9" customFormat="1" ht="30">
      <c r="A144" s="25"/>
      <c r="B144" s="25"/>
      <c r="C144" s="106"/>
      <c r="D144" s="27" t="s">
        <v>15</v>
      </c>
      <c r="E144" s="40">
        <v>1</v>
      </c>
      <c r="F144" s="40">
        <v>90</v>
      </c>
      <c r="G144" s="27" t="s">
        <v>28</v>
      </c>
      <c r="H144" s="22">
        <f t="shared" ref="H144:H148" si="35">F144*E144</f>
        <v>90</v>
      </c>
      <c r="I144" s="23"/>
      <c r="J144" s="106"/>
      <c r="K144" s="20"/>
      <c r="L144" s="21"/>
      <c r="M144" s="21"/>
      <c r="N144" s="21"/>
      <c r="O144" s="24">
        <v>0</v>
      </c>
      <c r="P144" s="107"/>
    </row>
    <row r="145" spans="1:16" s="9" customFormat="1" ht="30">
      <c r="A145" s="25"/>
      <c r="B145" s="25"/>
      <c r="C145" s="106"/>
      <c r="D145" s="27" t="s">
        <v>23</v>
      </c>
      <c r="E145" s="40">
        <v>1</v>
      </c>
      <c r="F145" s="27">
        <v>75</v>
      </c>
      <c r="G145" s="27" t="s">
        <v>28</v>
      </c>
      <c r="H145" s="22">
        <f t="shared" si="35"/>
        <v>75</v>
      </c>
      <c r="I145" s="23"/>
      <c r="J145" s="106"/>
      <c r="K145" s="20"/>
      <c r="L145" s="21"/>
      <c r="M145" s="21"/>
      <c r="N145" s="21"/>
      <c r="O145" s="24">
        <v>0</v>
      </c>
      <c r="P145" s="107"/>
    </row>
    <row r="146" spans="1:16" s="9" customFormat="1" ht="30">
      <c r="A146" s="25"/>
      <c r="B146" s="25"/>
      <c r="C146" s="106"/>
      <c r="D146" s="27" t="s">
        <v>16</v>
      </c>
      <c r="E146" s="40">
        <v>3</v>
      </c>
      <c r="F146" s="40">
        <v>78</v>
      </c>
      <c r="G146" s="27" t="s">
        <v>25</v>
      </c>
      <c r="H146" s="22">
        <f t="shared" si="35"/>
        <v>234</v>
      </c>
      <c r="I146" s="23"/>
      <c r="J146" s="106"/>
      <c r="K146" s="31"/>
      <c r="L146" s="28"/>
      <c r="M146" s="28"/>
      <c r="N146" s="28"/>
      <c r="O146" s="24">
        <v>0</v>
      </c>
      <c r="P146" s="107"/>
    </row>
    <row r="147" spans="1:16" s="9" customFormat="1" ht="30">
      <c r="A147" s="25"/>
      <c r="B147" s="25"/>
      <c r="C147" s="106"/>
      <c r="D147" s="27" t="s">
        <v>17</v>
      </c>
      <c r="E147" s="40">
        <v>2</v>
      </c>
      <c r="F147" s="40">
        <v>86</v>
      </c>
      <c r="G147" s="27" t="s">
        <v>28</v>
      </c>
      <c r="H147" s="22">
        <f t="shared" si="35"/>
        <v>172</v>
      </c>
      <c r="I147" s="23"/>
      <c r="J147" s="106"/>
      <c r="K147" s="31"/>
      <c r="L147" s="28"/>
      <c r="M147" s="28"/>
      <c r="N147" s="28"/>
      <c r="O147" s="24">
        <v>0</v>
      </c>
      <c r="P147" s="107"/>
    </row>
    <row r="148" spans="1:16" s="9" customFormat="1" ht="15.6">
      <c r="A148" s="25"/>
      <c r="B148" s="25"/>
      <c r="C148" s="106"/>
      <c r="D148" s="27"/>
      <c r="E148" s="27"/>
      <c r="F148" s="27"/>
      <c r="G148" s="27"/>
      <c r="H148" s="22">
        <f t="shared" si="35"/>
        <v>0</v>
      </c>
      <c r="I148" s="23"/>
      <c r="J148" s="106"/>
      <c r="K148" s="27"/>
      <c r="L148" s="28"/>
      <c r="M148" s="28"/>
      <c r="N148" s="28"/>
      <c r="O148" s="24">
        <f t="shared" ref="O148" si="36">M148*L148*0.8</f>
        <v>0</v>
      </c>
      <c r="P148" s="107"/>
    </row>
    <row r="149" spans="1:16" s="9" customFormat="1" ht="16.2" thickBot="1">
      <c r="A149" s="32"/>
      <c r="B149" s="32"/>
      <c r="C149" s="33"/>
      <c r="D149" s="34" t="s">
        <v>18</v>
      </c>
      <c r="E149" s="35">
        <f>SUM(E138:E148)</f>
        <v>19</v>
      </c>
      <c r="F149" s="36">
        <f>SUM(F138:F148)</f>
        <v>814</v>
      </c>
      <c r="G149" s="36"/>
      <c r="H149" s="37">
        <f>SUM(H138:H148)</f>
        <v>1543</v>
      </c>
      <c r="I149" s="38"/>
      <c r="J149" s="33"/>
      <c r="K149" s="34" t="s">
        <v>19</v>
      </c>
      <c r="L149" s="35">
        <f>SUM(L138:L148)</f>
        <v>3</v>
      </c>
      <c r="M149" s="35">
        <f t="shared" ref="M149" si="37">SUM(M138:M148)</f>
        <v>184</v>
      </c>
      <c r="N149" s="35"/>
      <c r="O149" s="35">
        <f>SUM(O138:O148)</f>
        <v>219.2</v>
      </c>
      <c r="P149" s="108"/>
    </row>
    <row r="150" spans="1:16" ht="15.6" thickTop="1" thickBot="1"/>
    <row r="151" spans="1:16" s="9" customFormat="1" ht="31.8" thickTop="1">
      <c r="A151" s="13" t="s">
        <v>6</v>
      </c>
      <c r="B151" s="14" t="s">
        <v>7</v>
      </c>
      <c r="C151" s="105"/>
      <c r="D151" s="15" t="s">
        <v>8</v>
      </c>
      <c r="E151" s="15" t="s">
        <v>9</v>
      </c>
      <c r="F151" s="15" t="s">
        <v>10</v>
      </c>
      <c r="G151" s="15"/>
      <c r="H151" s="15" t="s">
        <v>11</v>
      </c>
      <c r="I151" s="16"/>
      <c r="J151" s="105" t="s">
        <v>12</v>
      </c>
      <c r="K151" s="15" t="s">
        <v>8</v>
      </c>
      <c r="L151" s="15" t="s">
        <v>9</v>
      </c>
      <c r="M151" s="15" t="s">
        <v>10</v>
      </c>
      <c r="N151" s="15"/>
      <c r="O151" s="15" t="s">
        <v>13</v>
      </c>
      <c r="P151" s="17" t="s">
        <v>14</v>
      </c>
    </row>
    <row r="152" spans="1:16" s="9" customFormat="1" ht="30">
      <c r="A152" s="18">
        <v>11</v>
      </c>
      <c r="B152" s="19">
        <v>21739011</v>
      </c>
      <c r="C152" s="106"/>
      <c r="D152" s="20" t="s">
        <v>40</v>
      </c>
      <c r="E152" s="39">
        <v>2</v>
      </c>
      <c r="F152" s="39">
        <v>93</v>
      </c>
      <c r="G152" s="21" t="s">
        <v>25</v>
      </c>
      <c r="H152" s="22">
        <f t="shared" ref="H152:H157" si="38">F152*E152</f>
        <v>186</v>
      </c>
      <c r="I152" s="23"/>
      <c r="J152" s="106"/>
      <c r="K152" s="27" t="s">
        <v>29</v>
      </c>
      <c r="L152" s="39">
        <v>2</v>
      </c>
      <c r="M152" s="39">
        <v>89</v>
      </c>
      <c r="N152" s="21" t="s">
        <v>26</v>
      </c>
      <c r="O152" s="24">
        <f>M152*L152*0.8</f>
        <v>142.4</v>
      </c>
      <c r="P152" s="107">
        <f>(H163+O163)/(E163+(0.8*L163))</f>
        <v>83.592233009708735</v>
      </c>
    </row>
    <row r="153" spans="1:16" s="9" customFormat="1" ht="30">
      <c r="A153" s="25"/>
      <c r="B153" s="25"/>
      <c r="C153" s="106"/>
      <c r="D153" s="27" t="s">
        <v>23</v>
      </c>
      <c r="E153" s="40">
        <v>1</v>
      </c>
      <c r="F153" s="27">
        <v>75</v>
      </c>
      <c r="G153" s="27" t="s">
        <v>28</v>
      </c>
      <c r="H153" s="22">
        <f t="shared" si="38"/>
        <v>75</v>
      </c>
      <c r="I153" s="26"/>
      <c r="J153" s="106"/>
      <c r="K153" s="27" t="s">
        <v>22</v>
      </c>
      <c r="L153" s="39">
        <v>1</v>
      </c>
      <c r="M153" s="21">
        <v>80</v>
      </c>
      <c r="N153" s="21" t="s">
        <v>27</v>
      </c>
      <c r="O153" s="24">
        <f>M153*L153*0.8</f>
        <v>64</v>
      </c>
      <c r="P153" s="107"/>
    </row>
    <row r="154" spans="1:16" s="9" customFormat="1" ht="30">
      <c r="A154" s="25"/>
      <c r="B154" s="25"/>
      <c r="C154" s="106"/>
      <c r="D154" s="27" t="s">
        <v>16</v>
      </c>
      <c r="E154" s="40">
        <v>3</v>
      </c>
      <c r="F154" s="40">
        <v>77</v>
      </c>
      <c r="G154" s="27" t="s">
        <v>25</v>
      </c>
      <c r="H154" s="22">
        <f t="shared" si="38"/>
        <v>231</v>
      </c>
      <c r="I154" s="26"/>
      <c r="J154" s="106"/>
      <c r="K154" s="27" t="s">
        <v>44</v>
      </c>
      <c r="L154" s="40">
        <v>2</v>
      </c>
      <c r="M154" s="40">
        <v>88</v>
      </c>
      <c r="N154" s="28" t="s">
        <v>26</v>
      </c>
      <c r="O154" s="24">
        <f>M154*L154*0.8</f>
        <v>140.80000000000001</v>
      </c>
      <c r="P154" s="107"/>
    </row>
    <row r="155" spans="1:16" s="9" customFormat="1" ht="30">
      <c r="A155" s="25"/>
      <c r="B155" s="25"/>
      <c r="C155" s="106"/>
      <c r="D155" s="27" t="s">
        <v>39</v>
      </c>
      <c r="E155" s="40">
        <v>2</v>
      </c>
      <c r="F155" s="40">
        <v>96</v>
      </c>
      <c r="G155" s="27" t="s">
        <v>25</v>
      </c>
      <c r="H155" s="22">
        <f t="shared" si="38"/>
        <v>192</v>
      </c>
      <c r="I155" s="26"/>
      <c r="J155" s="106"/>
      <c r="K155" s="27" t="s">
        <v>43</v>
      </c>
      <c r="L155" s="40">
        <v>2</v>
      </c>
      <c r="M155" s="40">
        <v>88</v>
      </c>
      <c r="N155" s="28" t="s">
        <v>26</v>
      </c>
      <c r="O155" s="24">
        <f>M155*L155*0.8</f>
        <v>140.80000000000001</v>
      </c>
      <c r="P155" s="107"/>
    </row>
    <row r="156" spans="1:16" s="9" customFormat="1" ht="30">
      <c r="A156" s="25"/>
      <c r="B156" s="25"/>
      <c r="C156" s="106"/>
      <c r="D156" s="27" t="s">
        <v>31</v>
      </c>
      <c r="E156" s="40">
        <v>1</v>
      </c>
      <c r="F156" s="27">
        <v>75</v>
      </c>
      <c r="G156" s="27" t="s">
        <v>28</v>
      </c>
      <c r="H156" s="22">
        <f t="shared" si="38"/>
        <v>75</v>
      </c>
      <c r="I156" s="23"/>
      <c r="J156" s="106"/>
      <c r="K156" s="20"/>
      <c r="L156" s="39"/>
      <c r="M156" s="39"/>
      <c r="N156" s="21"/>
      <c r="O156" s="24">
        <f>M156*L156*0.8</f>
        <v>0</v>
      </c>
      <c r="P156" s="107"/>
    </row>
    <row r="157" spans="1:16" s="9" customFormat="1" ht="30">
      <c r="A157" s="25"/>
      <c r="B157" s="25"/>
      <c r="C157" s="106"/>
      <c r="D157" s="27" t="s">
        <v>38</v>
      </c>
      <c r="E157" s="40">
        <v>3</v>
      </c>
      <c r="F157" s="40">
        <v>77</v>
      </c>
      <c r="G157" s="27" t="s">
        <v>25</v>
      </c>
      <c r="H157" s="22">
        <f t="shared" si="38"/>
        <v>231</v>
      </c>
      <c r="I157" s="26"/>
      <c r="J157" s="106"/>
      <c r="K157" s="20"/>
      <c r="L157" s="21"/>
      <c r="M157" s="21"/>
      <c r="N157" s="21"/>
      <c r="O157" s="24">
        <v>0</v>
      </c>
      <c r="P157" s="107"/>
    </row>
    <row r="158" spans="1:16" s="9" customFormat="1" ht="30">
      <c r="A158" s="25"/>
      <c r="B158" s="25"/>
      <c r="C158" s="106"/>
      <c r="D158" s="27" t="s">
        <v>17</v>
      </c>
      <c r="E158" s="40">
        <v>2</v>
      </c>
      <c r="F158" s="40">
        <v>78</v>
      </c>
      <c r="G158" s="27" t="s">
        <v>28</v>
      </c>
      <c r="H158" s="22">
        <f t="shared" ref="H158:H160" si="39">F158*E158</f>
        <v>156</v>
      </c>
      <c r="I158" s="23"/>
      <c r="J158" s="106"/>
      <c r="K158" s="20"/>
      <c r="L158" s="21"/>
      <c r="M158" s="21"/>
      <c r="N158" s="21"/>
      <c r="O158" s="24">
        <v>0</v>
      </c>
      <c r="P158" s="107"/>
    </row>
    <row r="159" spans="1:16" s="9" customFormat="1" ht="30">
      <c r="A159" s="25"/>
      <c r="B159" s="25"/>
      <c r="C159" s="106"/>
      <c r="D159" s="27" t="s">
        <v>15</v>
      </c>
      <c r="E159" s="40">
        <v>1</v>
      </c>
      <c r="F159" s="40">
        <v>88</v>
      </c>
      <c r="G159" s="27" t="s">
        <v>28</v>
      </c>
      <c r="H159" s="22">
        <f t="shared" si="39"/>
        <v>88</v>
      </c>
      <c r="I159" s="23"/>
      <c r="J159" s="106"/>
      <c r="K159" s="20"/>
      <c r="L159" s="21"/>
      <c r="M159" s="21"/>
      <c r="N159" s="21"/>
      <c r="O159" s="24">
        <v>0</v>
      </c>
      <c r="P159" s="107"/>
    </row>
    <row r="160" spans="1:16" s="9" customFormat="1" ht="15.6">
      <c r="A160" s="25"/>
      <c r="B160" s="25"/>
      <c r="C160" s="106"/>
      <c r="D160" s="27"/>
      <c r="E160" s="27"/>
      <c r="F160" s="27"/>
      <c r="G160" s="27"/>
      <c r="H160" s="22">
        <f t="shared" si="39"/>
        <v>0</v>
      </c>
      <c r="I160" s="23"/>
      <c r="J160" s="106"/>
      <c r="K160" s="31"/>
      <c r="L160" s="28"/>
      <c r="M160" s="28"/>
      <c r="N160" s="28"/>
      <c r="O160" s="24">
        <v>0</v>
      </c>
      <c r="P160" s="107"/>
    </row>
    <row r="161" spans="1:16" s="9" customFormat="1" ht="15.6">
      <c r="A161" s="25"/>
      <c r="B161" s="25"/>
      <c r="C161" s="106"/>
      <c r="D161" s="27"/>
      <c r="E161" s="27"/>
      <c r="F161" s="27"/>
      <c r="G161" s="27"/>
      <c r="H161" s="22">
        <v>0</v>
      </c>
      <c r="I161" s="23"/>
      <c r="J161" s="106"/>
      <c r="K161" s="31"/>
      <c r="L161" s="28"/>
      <c r="M161" s="28"/>
      <c r="N161" s="28"/>
      <c r="O161" s="24">
        <v>0</v>
      </c>
      <c r="P161" s="107"/>
    </row>
    <row r="162" spans="1:16" s="9" customFormat="1" ht="15.6">
      <c r="A162" s="25"/>
      <c r="B162" s="25"/>
      <c r="C162" s="106"/>
      <c r="D162" s="27"/>
      <c r="E162" s="27"/>
      <c r="F162" s="27"/>
      <c r="G162" s="27"/>
      <c r="H162" s="22">
        <f t="shared" ref="H162" si="40">F162*E162</f>
        <v>0</v>
      </c>
      <c r="I162" s="23"/>
      <c r="J162" s="106"/>
      <c r="K162" s="27"/>
      <c r="L162" s="28"/>
      <c r="M162" s="28"/>
      <c r="N162" s="28"/>
      <c r="O162" s="24">
        <f t="shared" ref="O162" si="41">M162*L162*0.8</f>
        <v>0</v>
      </c>
      <c r="P162" s="107"/>
    </row>
    <row r="163" spans="1:16" s="9" customFormat="1" ht="16.2" thickBot="1">
      <c r="A163" s="32"/>
      <c r="B163" s="32"/>
      <c r="C163" s="33"/>
      <c r="D163" s="34" t="s">
        <v>18</v>
      </c>
      <c r="E163" s="35">
        <f>SUM(E152:E162)</f>
        <v>15</v>
      </c>
      <c r="F163" s="36">
        <f>SUM(F152:F162)</f>
        <v>659</v>
      </c>
      <c r="G163" s="36"/>
      <c r="H163" s="37">
        <f>SUM(H152:H162)</f>
        <v>1234</v>
      </c>
      <c r="I163" s="38"/>
      <c r="J163" s="33"/>
      <c r="K163" s="34" t="s">
        <v>19</v>
      </c>
      <c r="L163" s="35">
        <f>SUM(L152:L162)</f>
        <v>7</v>
      </c>
      <c r="M163" s="35">
        <f t="shared" ref="M163" si="42">SUM(M152:M162)</f>
        <v>345</v>
      </c>
      <c r="N163" s="35"/>
      <c r="O163" s="35">
        <f>SUM(O152:O162)</f>
        <v>488.00000000000006</v>
      </c>
      <c r="P163" s="108"/>
    </row>
    <row r="164" spans="1:16" ht="15.6" thickTop="1" thickBot="1"/>
    <row r="165" spans="1:16" s="9" customFormat="1" ht="31.8" thickTop="1">
      <c r="A165" s="13" t="s">
        <v>6</v>
      </c>
      <c r="B165" s="14" t="s">
        <v>7</v>
      </c>
      <c r="C165" s="105"/>
      <c r="D165" s="15" t="s">
        <v>8</v>
      </c>
      <c r="E165" s="15" t="s">
        <v>9</v>
      </c>
      <c r="F165" s="15" t="s">
        <v>10</v>
      </c>
      <c r="G165" s="15"/>
      <c r="H165" s="15" t="s">
        <v>11</v>
      </c>
      <c r="I165" s="16"/>
      <c r="J165" s="105" t="s">
        <v>12</v>
      </c>
      <c r="K165" s="15" t="s">
        <v>8</v>
      </c>
      <c r="L165" s="15" t="s">
        <v>9</v>
      </c>
      <c r="M165" s="15" t="s">
        <v>10</v>
      </c>
      <c r="N165" s="15"/>
      <c r="O165" s="15" t="s">
        <v>13</v>
      </c>
      <c r="P165" s="17" t="s">
        <v>14</v>
      </c>
    </row>
    <row r="166" spans="1:16" s="9" customFormat="1" ht="30">
      <c r="A166" s="18">
        <v>12</v>
      </c>
      <c r="B166" s="19">
        <v>21739012</v>
      </c>
      <c r="C166" s="106"/>
      <c r="D166" s="20" t="s">
        <v>20</v>
      </c>
      <c r="E166" s="39">
        <v>2</v>
      </c>
      <c r="F166" s="39">
        <v>93</v>
      </c>
      <c r="G166" s="21" t="s">
        <v>25</v>
      </c>
      <c r="H166" s="22">
        <f t="shared" ref="H166:H171" si="43">F166*E166</f>
        <v>186</v>
      </c>
      <c r="I166" s="23"/>
      <c r="J166" s="106"/>
      <c r="K166" s="27" t="s">
        <v>29</v>
      </c>
      <c r="L166" s="39">
        <v>2</v>
      </c>
      <c r="M166" s="39">
        <v>88</v>
      </c>
      <c r="N166" s="21" t="s">
        <v>26</v>
      </c>
      <c r="O166" s="24">
        <f>M166*L166*0.8</f>
        <v>140.80000000000001</v>
      </c>
      <c r="P166" s="107">
        <f>(H177+O177)/(E177+(0.8*L177))</f>
        <v>83.647619047619045</v>
      </c>
    </row>
    <row r="167" spans="1:16" s="9" customFormat="1" ht="30">
      <c r="A167" s="25"/>
      <c r="B167" s="25"/>
      <c r="C167" s="106"/>
      <c r="D167" s="27" t="s">
        <v>34</v>
      </c>
      <c r="E167" s="40">
        <v>2</v>
      </c>
      <c r="F167" s="40">
        <v>95</v>
      </c>
      <c r="G167" s="28" t="s">
        <v>25</v>
      </c>
      <c r="H167" s="22">
        <f t="shared" si="43"/>
        <v>190</v>
      </c>
      <c r="I167" s="26"/>
      <c r="J167" s="106"/>
      <c r="K167" s="27" t="s">
        <v>30</v>
      </c>
      <c r="L167" s="39">
        <v>2</v>
      </c>
      <c r="M167" s="39">
        <v>83</v>
      </c>
      <c r="N167" s="21" t="s">
        <v>26</v>
      </c>
      <c r="O167" s="24">
        <f>M167*L167*0.8</f>
        <v>132.80000000000001</v>
      </c>
      <c r="P167" s="107"/>
    </row>
    <row r="168" spans="1:16" s="9" customFormat="1" ht="30">
      <c r="A168" s="25"/>
      <c r="B168" s="25"/>
      <c r="C168" s="106"/>
      <c r="D168" s="27" t="s">
        <v>15</v>
      </c>
      <c r="E168" s="41">
        <v>1</v>
      </c>
      <c r="F168" s="39">
        <v>92</v>
      </c>
      <c r="G168" s="21" t="s">
        <v>28</v>
      </c>
      <c r="H168" s="22">
        <f t="shared" si="43"/>
        <v>92</v>
      </c>
      <c r="I168" s="26"/>
      <c r="J168" s="106"/>
      <c r="K168" s="27" t="s">
        <v>22</v>
      </c>
      <c r="L168" s="40">
        <v>1</v>
      </c>
      <c r="M168" s="28">
        <v>70</v>
      </c>
      <c r="N168" s="28" t="s">
        <v>27</v>
      </c>
      <c r="O168" s="24">
        <f>M168*L168*0.8</f>
        <v>56</v>
      </c>
      <c r="P168" s="107"/>
    </row>
    <row r="169" spans="1:16" s="9" customFormat="1" ht="30">
      <c r="A169" s="25"/>
      <c r="B169" s="25"/>
      <c r="C169" s="106"/>
      <c r="D169" s="20" t="s">
        <v>16</v>
      </c>
      <c r="E169" s="39">
        <v>3</v>
      </c>
      <c r="F169" s="39">
        <v>81</v>
      </c>
      <c r="G169" s="21" t="s">
        <v>25</v>
      </c>
      <c r="H169" s="22">
        <f t="shared" si="43"/>
        <v>243</v>
      </c>
      <c r="I169" s="26"/>
      <c r="J169" s="106"/>
      <c r="K169" s="27"/>
      <c r="L169" s="40"/>
      <c r="M169" s="28"/>
      <c r="N169" s="28"/>
      <c r="O169" s="24">
        <f>M169*L169*0.8</f>
        <v>0</v>
      </c>
      <c r="P169" s="107"/>
    </row>
    <row r="170" spans="1:16" s="9" customFormat="1" ht="30">
      <c r="A170" s="25"/>
      <c r="B170" s="25"/>
      <c r="C170" s="106"/>
      <c r="D170" s="27" t="s">
        <v>32</v>
      </c>
      <c r="E170" s="40">
        <v>2</v>
      </c>
      <c r="F170" s="40">
        <v>90</v>
      </c>
      <c r="G170" s="27" t="s">
        <v>25</v>
      </c>
      <c r="H170" s="22">
        <f t="shared" si="43"/>
        <v>180</v>
      </c>
      <c r="I170" s="23"/>
      <c r="J170" s="106"/>
      <c r="K170" s="20"/>
      <c r="L170" s="39"/>
      <c r="M170" s="39"/>
      <c r="N170" s="21"/>
      <c r="O170" s="24">
        <f>M170*L170*0.8</f>
        <v>0</v>
      </c>
      <c r="P170" s="107"/>
    </row>
    <row r="171" spans="1:16" s="9" customFormat="1" ht="30">
      <c r="A171" s="25"/>
      <c r="B171" s="25"/>
      <c r="C171" s="106"/>
      <c r="D171" s="27" t="s">
        <v>17</v>
      </c>
      <c r="E171" s="40">
        <v>2</v>
      </c>
      <c r="F171" s="40">
        <v>89</v>
      </c>
      <c r="G171" s="27" t="s">
        <v>28</v>
      </c>
      <c r="H171" s="22">
        <f t="shared" si="43"/>
        <v>178</v>
      </c>
      <c r="I171" s="26"/>
      <c r="J171" s="106"/>
      <c r="K171" s="20"/>
      <c r="L171" s="21"/>
      <c r="M171" s="21"/>
      <c r="N171" s="21"/>
      <c r="O171" s="24">
        <v>0</v>
      </c>
      <c r="P171" s="107"/>
    </row>
    <row r="172" spans="1:16" s="9" customFormat="1" ht="30">
      <c r="A172" s="25"/>
      <c r="B172" s="25"/>
      <c r="C172" s="106"/>
      <c r="D172" s="27" t="s">
        <v>38</v>
      </c>
      <c r="E172" s="40">
        <v>3</v>
      </c>
      <c r="F172" s="40">
        <v>60</v>
      </c>
      <c r="G172" s="27" t="s">
        <v>25</v>
      </c>
      <c r="H172" s="22">
        <f t="shared" ref="H172:H176" si="44">F172*E172</f>
        <v>180</v>
      </c>
      <c r="I172" s="23"/>
      <c r="J172" s="106"/>
      <c r="K172" s="20"/>
      <c r="L172" s="21"/>
      <c r="M172" s="21"/>
      <c r="N172" s="21"/>
      <c r="O172" s="24">
        <v>0</v>
      </c>
      <c r="P172" s="107"/>
    </row>
    <row r="173" spans="1:16" s="9" customFormat="1" ht="30">
      <c r="A173" s="25"/>
      <c r="B173" s="25"/>
      <c r="C173" s="106"/>
      <c r="D173" s="27" t="s">
        <v>24</v>
      </c>
      <c r="E173" s="40">
        <v>2</v>
      </c>
      <c r="F173" s="40">
        <v>89</v>
      </c>
      <c r="G173" s="27" t="s">
        <v>25</v>
      </c>
      <c r="H173" s="22">
        <f t="shared" si="44"/>
        <v>178</v>
      </c>
      <c r="I173" s="23"/>
      <c r="J173" s="106"/>
      <c r="K173" s="20"/>
      <c r="L173" s="21"/>
      <c r="M173" s="21"/>
      <c r="N173" s="21"/>
      <c r="O173" s="24">
        <v>0</v>
      </c>
      <c r="P173" s="107"/>
    </row>
    <row r="174" spans="1:16" s="9" customFormat="1" ht="15.6">
      <c r="A174" s="25"/>
      <c r="B174" s="25"/>
      <c r="C174" s="106"/>
      <c r="D174" s="27"/>
      <c r="E174" s="27"/>
      <c r="F174" s="27"/>
      <c r="G174" s="27"/>
      <c r="H174" s="22">
        <f t="shared" si="44"/>
        <v>0</v>
      </c>
      <c r="I174" s="23"/>
      <c r="J174" s="106"/>
      <c r="K174" s="31"/>
      <c r="L174" s="28"/>
      <c r="M174" s="28"/>
      <c r="N174" s="28"/>
      <c r="O174" s="24">
        <v>0</v>
      </c>
      <c r="P174" s="107"/>
    </row>
    <row r="175" spans="1:16" s="9" customFormat="1" ht="15.6">
      <c r="A175" s="25"/>
      <c r="B175" s="25"/>
      <c r="C175" s="106"/>
      <c r="D175" s="27"/>
      <c r="E175" s="27"/>
      <c r="F175" s="27"/>
      <c r="G175" s="27"/>
      <c r="H175" s="22">
        <f t="shared" si="44"/>
        <v>0</v>
      </c>
      <c r="I175" s="23"/>
      <c r="J175" s="106"/>
      <c r="K175" s="31"/>
      <c r="L175" s="28"/>
      <c r="M175" s="28"/>
      <c r="N175" s="28"/>
      <c r="O175" s="24">
        <v>0</v>
      </c>
      <c r="P175" s="107"/>
    </row>
    <row r="176" spans="1:16" s="9" customFormat="1" ht="15.6">
      <c r="A176" s="25"/>
      <c r="B176" s="25"/>
      <c r="C176" s="106"/>
      <c r="D176" s="27"/>
      <c r="E176" s="27"/>
      <c r="F176" s="27"/>
      <c r="G176" s="27"/>
      <c r="H176" s="22">
        <f t="shared" si="44"/>
        <v>0</v>
      </c>
      <c r="I176" s="23"/>
      <c r="J176" s="106"/>
      <c r="K176" s="27"/>
      <c r="L176" s="28"/>
      <c r="M176" s="28"/>
      <c r="N176" s="28"/>
      <c r="O176" s="24">
        <f t="shared" ref="O176" si="45">M176*L176*0.8</f>
        <v>0</v>
      </c>
      <c r="P176" s="107"/>
    </row>
    <row r="177" spans="1:16" s="9" customFormat="1" ht="16.2" thickBot="1">
      <c r="A177" s="32"/>
      <c r="B177" s="32"/>
      <c r="C177" s="33"/>
      <c r="D177" s="34" t="s">
        <v>18</v>
      </c>
      <c r="E177" s="35">
        <f>SUM(E166:E176)</f>
        <v>17</v>
      </c>
      <c r="F177" s="36">
        <f>SUM(F166:F176)</f>
        <v>689</v>
      </c>
      <c r="G177" s="36"/>
      <c r="H177" s="37">
        <f>SUM(H166:H176)</f>
        <v>1427</v>
      </c>
      <c r="I177" s="38"/>
      <c r="J177" s="33"/>
      <c r="K177" s="34" t="s">
        <v>19</v>
      </c>
      <c r="L177" s="35">
        <f>SUM(L166:L176)</f>
        <v>5</v>
      </c>
      <c r="M177" s="35">
        <f t="shared" ref="M177" si="46">SUM(M166:M176)</f>
        <v>241</v>
      </c>
      <c r="N177" s="35"/>
      <c r="O177" s="35">
        <f>SUM(O166:O176)</f>
        <v>329.6</v>
      </c>
      <c r="P177" s="108"/>
    </row>
    <row r="178" spans="1:16" ht="15.6" thickTop="1" thickBot="1"/>
    <row r="179" spans="1:16" s="9" customFormat="1" ht="31.8" thickTop="1">
      <c r="A179" s="13" t="s">
        <v>6</v>
      </c>
      <c r="B179" s="14" t="s">
        <v>7</v>
      </c>
      <c r="C179" s="105"/>
      <c r="D179" s="15" t="s">
        <v>8</v>
      </c>
      <c r="E179" s="15" t="s">
        <v>9</v>
      </c>
      <c r="F179" s="15" t="s">
        <v>10</v>
      </c>
      <c r="G179" s="15"/>
      <c r="H179" s="15" t="s">
        <v>11</v>
      </c>
      <c r="I179" s="16"/>
      <c r="J179" s="105" t="s">
        <v>12</v>
      </c>
      <c r="K179" s="15" t="s">
        <v>8</v>
      </c>
      <c r="L179" s="15" t="s">
        <v>9</v>
      </c>
      <c r="M179" s="15" t="s">
        <v>10</v>
      </c>
      <c r="N179" s="15"/>
      <c r="O179" s="15" t="s">
        <v>13</v>
      </c>
      <c r="P179" s="17" t="s">
        <v>14</v>
      </c>
    </row>
    <row r="180" spans="1:16" s="9" customFormat="1" ht="30">
      <c r="A180" s="18">
        <v>13</v>
      </c>
      <c r="B180" s="19">
        <v>21739013</v>
      </c>
      <c r="C180" s="106"/>
      <c r="D180" s="20" t="s">
        <v>37</v>
      </c>
      <c r="E180" s="39">
        <v>2</v>
      </c>
      <c r="F180" s="39">
        <v>80</v>
      </c>
      <c r="G180" s="21" t="s">
        <v>25</v>
      </c>
      <c r="H180" s="22">
        <f t="shared" ref="H180:H185" si="47">F180*E180</f>
        <v>160</v>
      </c>
      <c r="I180" s="23"/>
      <c r="J180" s="106"/>
      <c r="K180" s="27" t="s">
        <v>44</v>
      </c>
      <c r="L180" s="39">
        <v>2</v>
      </c>
      <c r="M180" s="39">
        <v>86</v>
      </c>
      <c r="N180" s="21" t="s">
        <v>26</v>
      </c>
      <c r="O180" s="24">
        <f>M180*L180*0.8</f>
        <v>137.6</v>
      </c>
      <c r="P180" s="107">
        <f>(H191+O191)/(E191+(0.8*L191))</f>
        <v>83.813084112149539</v>
      </c>
    </row>
    <row r="181" spans="1:16" s="9" customFormat="1" ht="30">
      <c r="A181" s="25"/>
      <c r="B181" s="25"/>
      <c r="C181" s="106"/>
      <c r="D181" s="27" t="s">
        <v>31</v>
      </c>
      <c r="E181" s="40">
        <v>1</v>
      </c>
      <c r="F181" s="40">
        <v>75</v>
      </c>
      <c r="G181" s="28" t="s">
        <v>28</v>
      </c>
      <c r="H181" s="22">
        <f t="shared" si="47"/>
        <v>75</v>
      </c>
      <c r="I181" s="26"/>
      <c r="J181" s="106"/>
      <c r="K181" s="27" t="s">
        <v>22</v>
      </c>
      <c r="L181" s="39">
        <v>1</v>
      </c>
      <c r="M181" s="21">
        <v>90</v>
      </c>
      <c r="N181" s="21" t="s">
        <v>27</v>
      </c>
      <c r="O181" s="24">
        <f>M181*L181*0.8</f>
        <v>72</v>
      </c>
      <c r="P181" s="107"/>
    </row>
    <row r="182" spans="1:16" s="9" customFormat="1" ht="30">
      <c r="A182" s="25"/>
      <c r="B182" s="25"/>
      <c r="C182" s="106"/>
      <c r="D182" s="27" t="s">
        <v>35</v>
      </c>
      <c r="E182" s="41">
        <v>2</v>
      </c>
      <c r="F182" s="39">
        <v>93</v>
      </c>
      <c r="G182" s="21" t="s">
        <v>25</v>
      </c>
      <c r="H182" s="22">
        <f t="shared" si="47"/>
        <v>186</v>
      </c>
      <c r="I182" s="26"/>
      <c r="J182" s="106"/>
      <c r="K182" s="27"/>
      <c r="L182" s="40"/>
      <c r="M182" s="28"/>
      <c r="N182" s="28"/>
      <c r="O182" s="24">
        <f>M182*L182*0.8</f>
        <v>0</v>
      </c>
      <c r="P182" s="107"/>
    </row>
    <row r="183" spans="1:16" s="9" customFormat="1" ht="30">
      <c r="A183" s="25"/>
      <c r="B183" s="25"/>
      <c r="C183" s="106"/>
      <c r="D183" s="20" t="s">
        <v>16</v>
      </c>
      <c r="E183" s="39">
        <v>3</v>
      </c>
      <c r="F183" s="39">
        <v>82</v>
      </c>
      <c r="G183" s="21" t="s">
        <v>25</v>
      </c>
      <c r="H183" s="22">
        <f t="shared" si="47"/>
        <v>246</v>
      </c>
      <c r="I183" s="26"/>
      <c r="J183" s="106"/>
      <c r="K183" s="27"/>
      <c r="L183" s="40"/>
      <c r="M183" s="28"/>
      <c r="N183" s="28"/>
      <c r="O183" s="24">
        <f>M183*L183*0.8</f>
        <v>0</v>
      </c>
      <c r="P183" s="107"/>
    </row>
    <row r="184" spans="1:16" s="9" customFormat="1" ht="30">
      <c r="A184" s="25"/>
      <c r="B184" s="25"/>
      <c r="C184" s="106"/>
      <c r="D184" s="27" t="s">
        <v>15</v>
      </c>
      <c r="E184" s="40">
        <v>1</v>
      </c>
      <c r="F184" s="40">
        <v>90</v>
      </c>
      <c r="G184" s="28" t="s">
        <v>28</v>
      </c>
      <c r="H184" s="22">
        <f t="shared" si="47"/>
        <v>90</v>
      </c>
      <c r="I184" s="23"/>
      <c r="J184" s="106"/>
      <c r="K184" s="20"/>
      <c r="L184" s="39"/>
      <c r="M184" s="39"/>
      <c r="N184" s="21"/>
      <c r="O184" s="24">
        <f>M184*L184*0.8</f>
        <v>0</v>
      </c>
      <c r="P184" s="107"/>
    </row>
    <row r="185" spans="1:16" s="9" customFormat="1" ht="30">
      <c r="A185" s="25"/>
      <c r="B185" s="25"/>
      <c r="C185" s="106"/>
      <c r="D185" s="27" t="s">
        <v>40</v>
      </c>
      <c r="E185" s="40">
        <v>2</v>
      </c>
      <c r="F185" s="40">
        <v>95</v>
      </c>
      <c r="G185" s="27" t="s">
        <v>25</v>
      </c>
      <c r="H185" s="22">
        <f t="shared" si="47"/>
        <v>190</v>
      </c>
      <c r="I185" s="26"/>
      <c r="J185" s="106"/>
      <c r="K185" s="20"/>
      <c r="L185" s="21"/>
      <c r="M185" s="21"/>
      <c r="N185" s="21"/>
      <c r="O185" s="24">
        <v>0</v>
      </c>
      <c r="P185" s="107"/>
    </row>
    <row r="186" spans="1:16" s="9" customFormat="1" ht="30">
      <c r="A186" s="25"/>
      <c r="B186" s="25"/>
      <c r="C186" s="106"/>
      <c r="D186" s="27" t="s">
        <v>17</v>
      </c>
      <c r="E186" s="40">
        <v>2</v>
      </c>
      <c r="F186" s="40">
        <v>91</v>
      </c>
      <c r="G186" s="27" t="s">
        <v>28</v>
      </c>
      <c r="H186" s="22">
        <f t="shared" ref="H186:H189" si="48">F186*E186</f>
        <v>182</v>
      </c>
      <c r="I186" s="23"/>
      <c r="J186" s="106"/>
      <c r="K186" s="20"/>
      <c r="L186" s="21"/>
      <c r="M186" s="21"/>
      <c r="N186" s="21"/>
      <c r="O186" s="24">
        <v>0</v>
      </c>
      <c r="P186" s="107"/>
    </row>
    <row r="187" spans="1:16" s="9" customFormat="1" ht="30">
      <c r="A187" s="25"/>
      <c r="B187" s="25"/>
      <c r="C187" s="106"/>
      <c r="D187" s="27" t="s">
        <v>23</v>
      </c>
      <c r="E187" s="40">
        <v>1</v>
      </c>
      <c r="F187" s="27">
        <v>75</v>
      </c>
      <c r="G187" s="27" t="s">
        <v>28</v>
      </c>
      <c r="H187" s="22">
        <f t="shared" si="48"/>
        <v>75</v>
      </c>
      <c r="I187" s="23"/>
      <c r="J187" s="106"/>
      <c r="K187" s="20"/>
      <c r="L187" s="21"/>
      <c r="M187" s="21"/>
      <c r="N187" s="21"/>
      <c r="O187" s="24">
        <v>0</v>
      </c>
      <c r="P187" s="107"/>
    </row>
    <row r="188" spans="1:16" s="9" customFormat="1" ht="30">
      <c r="A188" s="25"/>
      <c r="B188" s="25"/>
      <c r="C188" s="106"/>
      <c r="D188" s="27" t="s">
        <v>38</v>
      </c>
      <c r="E188" s="40">
        <v>3</v>
      </c>
      <c r="F188" s="40">
        <v>68</v>
      </c>
      <c r="G188" s="27" t="s">
        <v>25</v>
      </c>
      <c r="H188" s="22">
        <f t="shared" si="48"/>
        <v>204</v>
      </c>
      <c r="I188" s="23"/>
      <c r="J188" s="106"/>
      <c r="K188" s="31"/>
      <c r="L188" s="28"/>
      <c r="M188" s="28"/>
      <c r="N188" s="28"/>
      <c r="O188" s="24">
        <v>0</v>
      </c>
      <c r="P188" s="107"/>
    </row>
    <row r="189" spans="1:16" s="9" customFormat="1" ht="30">
      <c r="A189" s="25"/>
      <c r="B189" s="25"/>
      <c r="C189" s="106"/>
      <c r="D189" s="27" t="s">
        <v>39</v>
      </c>
      <c r="E189" s="40">
        <v>2</v>
      </c>
      <c r="F189" s="40">
        <v>88</v>
      </c>
      <c r="G189" s="27" t="s">
        <v>25</v>
      </c>
      <c r="H189" s="22">
        <f t="shared" si="48"/>
        <v>176</v>
      </c>
      <c r="I189" s="23"/>
      <c r="J189" s="106"/>
      <c r="K189" s="31"/>
      <c r="L189" s="28"/>
      <c r="M189" s="28"/>
      <c r="N189" s="28"/>
      <c r="O189" s="24">
        <v>0</v>
      </c>
      <c r="P189" s="107"/>
    </row>
    <row r="190" spans="1:16" s="9" customFormat="1" ht="15.6">
      <c r="A190" s="25"/>
      <c r="B190" s="25"/>
      <c r="C190" s="106"/>
      <c r="D190" s="27"/>
      <c r="E190" s="27"/>
      <c r="F190" s="27"/>
      <c r="G190" s="27"/>
      <c r="H190" s="22">
        <f t="shared" ref="H190" si="49">F190*E190</f>
        <v>0</v>
      </c>
      <c r="I190" s="23"/>
      <c r="J190" s="106"/>
      <c r="K190" s="27"/>
      <c r="L190" s="28"/>
      <c r="M190" s="28"/>
      <c r="N190" s="28"/>
      <c r="O190" s="24">
        <f t="shared" ref="O190" si="50">M190*L190*0.8</f>
        <v>0</v>
      </c>
      <c r="P190" s="107"/>
    </row>
    <row r="191" spans="1:16" s="9" customFormat="1" ht="16.2" thickBot="1">
      <c r="A191" s="32"/>
      <c r="B191" s="32"/>
      <c r="C191" s="33"/>
      <c r="D191" s="34" t="s">
        <v>18</v>
      </c>
      <c r="E191" s="35">
        <f>SUM(E180:E190)</f>
        <v>19</v>
      </c>
      <c r="F191" s="36">
        <f>SUM(F180:F190)</f>
        <v>837</v>
      </c>
      <c r="G191" s="36"/>
      <c r="H191" s="37">
        <f>SUM(H180:H190)</f>
        <v>1584</v>
      </c>
      <c r="I191" s="38"/>
      <c r="J191" s="33"/>
      <c r="K191" s="34" t="s">
        <v>19</v>
      </c>
      <c r="L191" s="35">
        <f>SUM(L180:L190)</f>
        <v>3</v>
      </c>
      <c r="M191" s="35">
        <f t="shared" ref="M191" si="51">SUM(M180:M190)</f>
        <v>176</v>
      </c>
      <c r="N191" s="35"/>
      <c r="O191" s="35">
        <f>SUM(O180:O190)</f>
        <v>209.6</v>
      </c>
      <c r="P191" s="108"/>
    </row>
    <row r="192" spans="1:16" ht="15.6" thickTop="1" thickBot="1"/>
    <row r="193" spans="1:16" s="9" customFormat="1" ht="31.8" thickTop="1">
      <c r="A193" s="13" t="s">
        <v>6</v>
      </c>
      <c r="B193" s="14" t="s">
        <v>7</v>
      </c>
      <c r="C193" s="105"/>
      <c r="D193" s="15" t="s">
        <v>8</v>
      </c>
      <c r="E193" s="15" t="s">
        <v>9</v>
      </c>
      <c r="F193" s="15" t="s">
        <v>10</v>
      </c>
      <c r="G193" s="15"/>
      <c r="H193" s="15" t="s">
        <v>11</v>
      </c>
      <c r="I193" s="16"/>
      <c r="J193" s="105" t="s">
        <v>12</v>
      </c>
      <c r="K193" s="15" t="s">
        <v>8</v>
      </c>
      <c r="L193" s="15" t="s">
        <v>9</v>
      </c>
      <c r="M193" s="15" t="s">
        <v>10</v>
      </c>
      <c r="N193" s="15"/>
      <c r="O193" s="15" t="s">
        <v>13</v>
      </c>
      <c r="P193" s="17" t="s">
        <v>14</v>
      </c>
    </row>
    <row r="194" spans="1:16" s="9" customFormat="1" ht="30">
      <c r="A194" s="18">
        <v>14</v>
      </c>
      <c r="B194" s="19">
        <v>21739015</v>
      </c>
      <c r="C194" s="106"/>
      <c r="D194" s="20" t="s">
        <v>20</v>
      </c>
      <c r="E194" s="39">
        <v>2</v>
      </c>
      <c r="F194" s="39">
        <v>89</v>
      </c>
      <c r="G194" s="21" t="s">
        <v>25</v>
      </c>
      <c r="H194" s="22">
        <f t="shared" ref="H194:H199" si="52">F194*E194</f>
        <v>178</v>
      </c>
      <c r="I194" s="23"/>
      <c r="J194" s="106"/>
      <c r="K194" s="27" t="s">
        <v>29</v>
      </c>
      <c r="L194" s="39">
        <v>2</v>
      </c>
      <c r="M194" s="39">
        <v>90</v>
      </c>
      <c r="N194" s="21" t="s">
        <v>26</v>
      </c>
      <c r="O194" s="24">
        <f>M194*L194*0.8</f>
        <v>144</v>
      </c>
      <c r="P194" s="107">
        <f>(H205+O205)/(E205+(0.8*L205))</f>
        <v>89.214953271028051</v>
      </c>
    </row>
    <row r="195" spans="1:16" s="9" customFormat="1" ht="30">
      <c r="A195" s="25"/>
      <c r="B195" s="25"/>
      <c r="C195" s="106"/>
      <c r="D195" s="27" t="s">
        <v>15</v>
      </c>
      <c r="E195" s="40">
        <v>1</v>
      </c>
      <c r="F195" s="40">
        <v>90</v>
      </c>
      <c r="G195" s="28" t="s">
        <v>28</v>
      </c>
      <c r="H195" s="22">
        <f t="shared" si="52"/>
        <v>90</v>
      </c>
      <c r="I195" s="26"/>
      <c r="J195" s="106"/>
      <c r="K195" s="27" t="s">
        <v>30</v>
      </c>
      <c r="L195" s="39">
        <v>2</v>
      </c>
      <c r="M195" s="39">
        <v>83</v>
      </c>
      <c r="N195" s="21" t="s">
        <v>26</v>
      </c>
      <c r="O195" s="24">
        <f>M195*L195*0.8</f>
        <v>132.80000000000001</v>
      </c>
      <c r="P195" s="107"/>
    </row>
    <row r="196" spans="1:16" s="9" customFormat="1" ht="30">
      <c r="A196" s="25"/>
      <c r="B196" s="25"/>
      <c r="C196" s="106"/>
      <c r="D196" s="27" t="s">
        <v>16</v>
      </c>
      <c r="E196" s="41">
        <v>3</v>
      </c>
      <c r="F196" s="39">
        <v>86</v>
      </c>
      <c r="G196" s="21" t="s">
        <v>25</v>
      </c>
      <c r="H196" s="22">
        <f t="shared" si="52"/>
        <v>258</v>
      </c>
      <c r="I196" s="26"/>
      <c r="J196" s="106"/>
      <c r="K196" s="27" t="s">
        <v>44</v>
      </c>
      <c r="L196" s="40">
        <v>2</v>
      </c>
      <c r="M196" s="40">
        <v>85</v>
      </c>
      <c r="N196" s="28" t="s">
        <v>26</v>
      </c>
      <c r="O196" s="24">
        <f>M196*L196*0.8</f>
        <v>136</v>
      </c>
      <c r="P196" s="107"/>
    </row>
    <row r="197" spans="1:16" s="9" customFormat="1" ht="30">
      <c r="A197" s="25"/>
      <c r="B197" s="25"/>
      <c r="C197" s="106"/>
      <c r="D197" s="20" t="s">
        <v>17</v>
      </c>
      <c r="E197" s="39">
        <v>2</v>
      </c>
      <c r="F197" s="39">
        <v>90</v>
      </c>
      <c r="G197" s="21" t="s">
        <v>28</v>
      </c>
      <c r="H197" s="22">
        <f t="shared" si="52"/>
        <v>180</v>
      </c>
      <c r="I197" s="26"/>
      <c r="J197" s="106"/>
      <c r="K197" s="27" t="s">
        <v>46</v>
      </c>
      <c r="L197" s="40">
        <v>2</v>
      </c>
      <c r="M197" s="40">
        <v>89</v>
      </c>
      <c r="N197" s="28" t="s">
        <v>42</v>
      </c>
      <c r="O197" s="24">
        <f>M197*L197*0.8</f>
        <v>142.4</v>
      </c>
      <c r="P197" s="107"/>
    </row>
    <row r="198" spans="1:16" s="9" customFormat="1" ht="30">
      <c r="A198" s="25"/>
      <c r="B198" s="25"/>
      <c r="C198" s="106"/>
      <c r="D198" s="27" t="s">
        <v>45</v>
      </c>
      <c r="E198" s="40">
        <v>2</v>
      </c>
      <c r="F198" s="40">
        <v>97</v>
      </c>
      <c r="G198" s="28" t="s">
        <v>25</v>
      </c>
      <c r="H198" s="22">
        <f t="shared" si="52"/>
        <v>194</v>
      </c>
      <c r="I198" s="23"/>
      <c r="J198" s="106"/>
      <c r="K198" s="20"/>
      <c r="L198" s="39"/>
      <c r="M198" s="39"/>
      <c r="N198" s="21"/>
      <c r="O198" s="24">
        <f>M198*L198*0.8</f>
        <v>0</v>
      </c>
      <c r="P198" s="107"/>
    </row>
    <row r="199" spans="1:16" s="9" customFormat="1" ht="30">
      <c r="A199" s="25"/>
      <c r="B199" s="25"/>
      <c r="C199" s="106"/>
      <c r="D199" s="27" t="s">
        <v>38</v>
      </c>
      <c r="E199" s="40">
        <v>3</v>
      </c>
      <c r="F199" s="40">
        <v>90</v>
      </c>
      <c r="G199" s="27" t="s">
        <v>25</v>
      </c>
      <c r="H199" s="22">
        <f t="shared" si="52"/>
        <v>270</v>
      </c>
      <c r="I199" s="26"/>
      <c r="J199" s="106"/>
      <c r="K199" s="20"/>
      <c r="L199" s="21"/>
      <c r="M199" s="21"/>
      <c r="N199" s="21"/>
      <c r="O199" s="24">
        <v>0</v>
      </c>
      <c r="P199" s="107"/>
    </row>
    <row r="200" spans="1:16" s="9" customFormat="1" ht="30">
      <c r="A200" s="25"/>
      <c r="B200" s="25"/>
      <c r="C200" s="106"/>
      <c r="D200" s="27" t="s">
        <v>32</v>
      </c>
      <c r="E200" s="40">
        <v>2</v>
      </c>
      <c r="F200" s="40">
        <v>92</v>
      </c>
      <c r="G200" s="27" t="s">
        <v>25</v>
      </c>
      <c r="H200" s="22">
        <f t="shared" ref="H200:H202" si="53">F200*E200</f>
        <v>184</v>
      </c>
      <c r="I200" s="23"/>
      <c r="J200" s="106"/>
      <c r="K200" s="20"/>
      <c r="L200" s="21"/>
      <c r="M200" s="21"/>
      <c r="N200" s="21"/>
      <c r="O200" s="24">
        <v>0</v>
      </c>
      <c r="P200" s="107"/>
    </row>
    <row r="201" spans="1:16" s="9" customFormat="1" ht="15.6">
      <c r="A201" s="25"/>
      <c r="B201" s="25"/>
      <c r="C201" s="106"/>
      <c r="D201" s="27"/>
      <c r="E201" s="27"/>
      <c r="F201" s="27"/>
      <c r="G201" s="27"/>
      <c r="H201" s="22">
        <f t="shared" si="53"/>
        <v>0</v>
      </c>
      <c r="I201" s="23"/>
      <c r="J201" s="106"/>
      <c r="K201" s="20"/>
      <c r="L201" s="21"/>
      <c r="M201" s="21"/>
      <c r="N201" s="21"/>
      <c r="O201" s="24">
        <v>0</v>
      </c>
      <c r="P201" s="107"/>
    </row>
    <row r="202" spans="1:16" s="9" customFormat="1" ht="15.6">
      <c r="A202" s="25"/>
      <c r="B202" s="25"/>
      <c r="C202" s="106"/>
      <c r="D202" s="27"/>
      <c r="E202" s="27"/>
      <c r="F202" s="27"/>
      <c r="G202" s="27"/>
      <c r="H202" s="22">
        <f t="shared" si="53"/>
        <v>0</v>
      </c>
      <c r="I202" s="23"/>
      <c r="J202" s="106"/>
      <c r="K202" s="31"/>
      <c r="L202" s="28"/>
      <c r="M202" s="28"/>
      <c r="N202" s="28"/>
      <c r="O202" s="24">
        <v>0</v>
      </c>
      <c r="P202" s="107"/>
    </row>
    <row r="203" spans="1:16" s="9" customFormat="1" ht="15.6">
      <c r="A203" s="25"/>
      <c r="B203" s="25"/>
      <c r="C203" s="106"/>
      <c r="D203" s="27"/>
      <c r="E203" s="27"/>
      <c r="F203" s="27"/>
      <c r="G203" s="27"/>
      <c r="H203" s="22">
        <v>0</v>
      </c>
      <c r="I203" s="23"/>
      <c r="J203" s="106"/>
      <c r="K203" s="31"/>
      <c r="L203" s="28"/>
      <c r="M203" s="28"/>
      <c r="N203" s="28"/>
      <c r="O203" s="24">
        <v>0</v>
      </c>
      <c r="P203" s="107"/>
    </row>
    <row r="204" spans="1:16" s="9" customFormat="1" ht="15.6">
      <c r="A204" s="25"/>
      <c r="B204" s="25"/>
      <c r="C204" s="106"/>
      <c r="D204" s="27"/>
      <c r="E204" s="27"/>
      <c r="F204" s="27"/>
      <c r="G204" s="27"/>
      <c r="H204" s="22">
        <f t="shared" ref="H204" si="54">F204*E204</f>
        <v>0</v>
      </c>
      <c r="I204" s="23"/>
      <c r="J204" s="106"/>
      <c r="K204" s="27"/>
      <c r="L204" s="28"/>
      <c r="M204" s="28"/>
      <c r="N204" s="28"/>
      <c r="O204" s="24">
        <f t="shared" ref="O204" si="55">M204*L204*0.8</f>
        <v>0</v>
      </c>
      <c r="P204" s="107"/>
    </row>
    <row r="205" spans="1:16" s="9" customFormat="1" ht="16.2" thickBot="1">
      <c r="A205" s="32"/>
      <c r="B205" s="32"/>
      <c r="C205" s="33"/>
      <c r="D205" s="34" t="s">
        <v>18</v>
      </c>
      <c r="E205" s="35">
        <f>SUM(E194:E204)</f>
        <v>15</v>
      </c>
      <c r="F205" s="36">
        <f>SUM(F194:F204)</f>
        <v>634</v>
      </c>
      <c r="G205" s="36"/>
      <c r="H205" s="37">
        <f>SUM(H194:H204)</f>
        <v>1354</v>
      </c>
      <c r="I205" s="38"/>
      <c r="J205" s="33"/>
      <c r="K205" s="34" t="s">
        <v>19</v>
      </c>
      <c r="L205" s="35">
        <f>SUM(L194:L204)</f>
        <v>8</v>
      </c>
      <c r="M205" s="35">
        <f t="shared" ref="M205" si="56">SUM(M194:M204)</f>
        <v>347</v>
      </c>
      <c r="N205" s="35"/>
      <c r="O205" s="35">
        <f>SUM(O194:O204)</f>
        <v>555.20000000000005</v>
      </c>
      <c r="P205" s="108"/>
    </row>
    <row r="206" spans="1:16" ht="15.6" thickTop="1" thickBot="1"/>
    <row r="207" spans="1:16" s="9" customFormat="1" ht="31.8" thickTop="1">
      <c r="A207" s="13" t="s">
        <v>6</v>
      </c>
      <c r="B207" s="14" t="s">
        <v>7</v>
      </c>
      <c r="C207" s="105"/>
      <c r="D207" s="15" t="s">
        <v>8</v>
      </c>
      <c r="E207" s="15" t="s">
        <v>9</v>
      </c>
      <c r="F207" s="15" t="s">
        <v>10</v>
      </c>
      <c r="G207" s="15"/>
      <c r="H207" s="15" t="s">
        <v>11</v>
      </c>
      <c r="I207" s="16"/>
      <c r="J207" s="105" t="s">
        <v>12</v>
      </c>
      <c r="K207" s="15" t="s">
        <v>8</v>
      </c>
      <c r="L207" s="15" t="s">
        <v>9</v>
      </c>
      <c r="M207" s="15" t="s">
        <v>10</v>
      </c>
      <c r="N207" s="15"/>
      <c r="O207" s="15" t="s">
        <v>13</v>
      </c>
      <c r="P207" s="17" t="s">
        <v>14</v>
      </c>
    </row>
    <row r="208" spans="1:16" s="9" customFormat="1" ht="30">
      <c r="A208" s="18">
        <v>15</v>
      </c>
      <c r="B208" s="19">
        <v>21739016</v>
      </c>
      <c r="C208" s="106"/>
      <c r="D208" s="20" t="s">
        <v>20</v>
      </c>
      <c r="E208" s="39">
        <v>2</v>
      </c>
      <c r="F208" s="39">
        <v>91</v>
      </c>
      <c r="G208" s="21" t="s">
        <v>25</v>
      </c>
      <c r="H208" s="22">
        <f t="shared" ref="H208:H213" si="57">F208*E208</f>
        <v>182</v>
      </c>
      <c r="I208" s="23"/>
      <c r="J208" s="106"/>
      <c r="K208" s="27" t="s">
        <v>21</v>
      </c>
      <c r="L208" s="39">
        <v>2</v>
      </c>
      <c r="M208" s="39">
        <v>85</v>
      </c>
      <c r="N208" s="21" t="s">
        <v>26</v>
      </c>
      <c r="O208" s="24">
        <f>M208*L208*0.8</f>
        <v>136</v>
      </c>
      <c r="P208" s="107">
        <f>(H219+O219)/(E219+(0.8*L219))</f>
        <v>85.932773109243712</v>
      </c>
    </row>
    <row r="209" spans="1:16" s="9" customFormat="1" ht="30">
      <c r="A209" s="25"/>
      <c r="B209" s="25"/>
      <c r="C209" s="106"/>
      <c r="D209" s="27" t="s">
        <v>31</v>
      </c>
      <c r="E209" s="40">
        <v>1</v>
      </c>
      <c r="F209" s="40">
        <v>75</v>
      </c>
      <c r="G209" s="28" t="s">
        <v>28</v>
      </c>
      <c r="H209" s="22">
        <f t="shared" si="57"/>
        <v>75</v>
      </c>
      <c r="I209" s="26"/>
      <c r="J209" s="106"/>
      <c r="K209" s="27" t="s">
        <v>36</v>
      </c>
      <c r="L209" s="39">
        <v>2</v>
      </c>
      <c r="M209" s="39">
        <v>93</v>
      </c>
      <c r="N209" s="21" t="s">
        <v>26</v>
      </c>
      <c r="O209" s="24">
        <f>M209*L209*0.8</f>
        <v>148.80000000000001</v>
      </c>
      <c r="P209" s="107"/>
    </row>
    <row r="210" spans="1:16" s="9" customFormat="1" ht="30">
      <c r="A210" s="25"/>
      <c r="B210" s="25"/>
      <c r="C210" s="106"/>
      <c r="D210" s="27" t="s">
        <v>38</v>
      </c>
      <c r="E210" s="41">
        <v>3</v>
      </c>
      <c r="F210" s="39">
        <v>86</v>
      </c>
      <c r="G210" s="21" t="s">
        <v>25</v>
      </c>
      <c r="H210" s="22">
        <f t="shared" si="57"/>
        <v>258</v>
      </c>
      <c r="I210" s="26"/>
      <c r="J210" s="106"/>
      <c r="K210" s="27" t="s">
        <v>44</v>
      </c>
      <c r="L210" s="40">
        <v>2</v>
      </c>
      <c r="M210" s="40">
        <v>83</v>
      </c>
      <c r="N210" s="28" t="s">
        <v>26</v>
      </c>
      <c r="O210" s="24">
        <f>M210*L210*0.8</f>
        <v>132.80000000000001</v>
      </c>
      <c r="P210" s="107"/>
    </row>
    <row r="211" spans="1:16" s="9" customFormat="1" ht="30">
      <c r="A211" s="25"/>
      <c r="B211" s="25"/>
      <c r="C211" s="106"/>
      <c r="D211" s="20" t="s">
        <v>15</v>
      </c>
      <c r="E211" s="39">
        <v>1</v>
      </c>
      <c r="F211" s="39">
        <v>90</v>
      </c>
      <c r="G211" s="21" t="s">
        <v>28</v>
      </c>
      <c r="H211" s="22">
        <f t="shared" si="57"/>
        <v>90</v>
      </c>
      <c r="I211" s="26"/>
      <c r="J211" s="106"/>
      <c r="K211" s="27" t="s">
        <v>29</v>
      </c>
      <c r="L211" s="40">
        <v>2</v>
      </c>
      <c r="M211" s="40">
        <v>82</v>
      </c>
      <c r="N211" s="28" t="s">
        <v>26</v>
      </c>
      <c r="O211" s="24">
        <f>M211*L211*0.8</f>
        <v>131.20000000000002</v>
      </c>
      <c r="P211" s="107"/>
    </row>
    <row r="212" spans="1:16" s="9" customFormat="1" ht="30">
      <c r="A212" s="25"/>
      <c r="B212" s="25"/>
      <c r="C212" s="106"/>
      <c r="D212" s="27" t="s">
        <v>23</v>
      </c>
      <c r="E212" s="40">
        <v>1</v>
      </c>
      <c r="F212" s="40">
        <v>75</v>
      </c>
      <c r="G212" s="28" t="s">
        <v>28</v>
      </c>
      <c r="H212" s="22">
        <f t="shared" si="57"/>
        <v>75</v>
      </c>
      <c r="I212" s="23"/>
      <c r="J212" s="106"/>
      <c r="K212" s="20" t="s">
        <v>30</v>
      </c>
      <c r="L212" s="39">
        <v>2</v>
      </c>
      <c r="M212" s="39">
        <v>82</v>
      </c>
      <c r="N212" s="21" t="s">
        <v>26</v>
      </c>
      <c r="O212" s="24">
        <f>M212*L212*0.8</f>
        <v>131.20000000000002</v>
      </c>
      <c r="P212" s="107"/>
    </row>
    <row r="213" spans="1:16" s="9" customFormat="1" ht="30">
      <c r="A213" s="25"/>
      <c r="B213" s="25"/>
      <c r="C213" s="106"/>
      <c r="D213" s="27" t="s">
        <v>16</v>
      </c>
      <c r="E213" s="40">
        <v>3</v>
      </c>
      <c r="F213" s="40">
        <v>84</v>
      </c>
      <c r="G213" s="28" t="s">
        <v>25</v>
      </c>
      <c r="H213" s="22">
        <f t="shared" si="57"/>
        <v>252</v>
      </c>
      <c r="I213" s="26"/>
      <c r="J213" s="106"/>
      <c r="K213" s="20" t="s">
        <v>47</v>
      </c>
      <c r="L213" s="39">
        <v>1</v>
      </c>
      <c r="M213" s="39">
        <v>89</v>
      </c>
      <c r="N213" s="21" t="s">
        <v>27</v>
      </c>
      <c r="O213" s="24">
        <f t="shared" ref="O213:O214" si="58">M213*L213*0.8</f>
        <v>71.2</v>
      </c>
      <c r="P213" s="107"/>
    </row>
    <row r="214" spans="1:16" s="9" customFormat="1" ht="30">
      <c r="A214" s="25"/>
      <c r="B214" s="25"/>
      <c r="C214" s="106"/>
      <c r="D214" s="27" t="s">
        <v>32</v>
      </c>
      <c r="E214" s="40">
        <v>2</v>
      </c>
      <c r="F214" s="40">
        <v>95</v>
      </c>
      <c r="G214" s="27" t="s">
        <v>25</v>
      </c>
      <c r="H214" s="22">
        <f t="shared" ref="H214:H216" si="59">F214*E214</f>
        <v>190</v>
      </c>
      <c r="I214" s="23"/>
      <c r="J214" s="106"/>
      <c r="K214" s="20"/>
      <c r="L214" s="21"/>
      <c r="M214" s="21"/>
      <c r="N214" s="21"/>
      <c r="O214" s="24">
        <f t="shared" si="58"/>
        <v>0</v>
      </c>
      <c r="P214" s="107"/>
    </row>
    <row r="215" spans="1:16" s="9" customFormat="1" ht="30">
      <c r="A215" s="25"/>
      <c r="B215" s="25"/>
      <c r="C215" s="106"/>
      <c r="D215" s="27" t="s">
        <v>17</v>
      </c>
      <c r="E215" s="40">
        <v>2</v>
      </c>
      <c r="F215" s="40">
        <v>86</v>
      </c>
      <c r="G215" s="27" t="s">
        <v>28</v>
      </c>
      <c r="H215" s="22">
        <f t="shared" si="59"/>
        <v>172</v>
      </c>
      <c r="I215" s="23"/>
      <c r="J215" s="106"/>
      <c r="K215" s="20"/>
      <c r="L215" s="21"/>
      <c r="M215" s="21"/>
      <c r="N215" s="21"/>
      <c r="O215" s="24">
        <v>0</v>
      </c>
      <c r="P215" s="107"/>
    </row>
    <row r="216" spans="1:16" s="9" customFormat="1" ht="15.6">
      <c r="A216" s="25"/>
      <c r="B216" s="25"/>
      <c r="C216" s="106"/>
      <c r="D216" s="27"/>
      <c r="E216" s="27"/>
      <c r="F216" s="27"/>
      <c r="G216" s="27"/>
      <c r="H216" s="22">
        <f t="shared" si="59"/>
        <v>0</v>
      </c>
      <c r="I216" s="23"/>
      <c r="J216" s="106"/>
      <c r="K216" s="31"/>
      <c r="L216" s="28"/>
      <c r="M216" s="28"/>
      <c r="N216" s="28"/>
      <c r="O216" s="24">
        <v>0</v>
      </c>
      <c r="P216" s="107"/>
    </row>
    <row r="217" spans="1:16" s="9" customFormat="1" ht="15.6">
      <c r="A217" s="25"/>
      <c r="B217" s="25"/>
      <c r="C217" s="106"/>
      <c r="D217" s="27"/>
      <c r="E217" s="27"/>
      <c r="F217" s="27"/>
      <c r="G217" s="27"/>
      <c r="H217" s="22">
        <v>0</v>
      </c>
      <c r="I217" s="23"/>
      <c r="J217" s="106"/>
      <c r="K217" s="31"/>
      <c r="L217" s="28"/>
      <c r="M217" s="28"/>
      <c r="N217" s="28"/>
      <c r="O217" s="24">
        <v>0</v>
      </c>
      <c r="P217" s="107"/>
    </row>
    <row r="218" spans="1:16" s="9" customFormat="1" ht="15.6">
      <c r="A218" s="25"/>
      <c r="B218" s="25"/>
      <c r="C218" s="106"/>
      <c r="D218" s="27"/>
      <c r="E218" s="27"/>
      <c r="F218" s="27"/>
      <c r="G218" s="27"/>
      <c r="H218" s="22">
        <f t="shared" ref="H218" si="60">F218*E218</f>
        <v>0</v>
      </c>
      <c r="I218" s="23"/>
      <c r="J218" s="106"/>
      <c r="K218" s="27"/>
      <c r="L218" s="28"/>
      <c r="M218" s="28"/>
      <c r="N218" s="28"/>
      <c r="O218" s="24">
        <f t="shared" ref="O218" si="61">M218*L218*0.8</f>
        <v>0</v>
      </c>
      <c r="P218" s="107"/>
    </row>
    <row r="219" spans="1:16" s="9" customFormat="1" ht="16.2" thickBot="1">
      <c r="A219" s="32"/>
      <c r="B219" s="32"/>
      <c r="C219" s="33"/>
      <c r="D219" s="34" t="s">
        <v>18</v>
      </c>
      <c r="E219" s="35">
        <f>SUM(E208:E218)</f>
        <v>15</v>
      </c>
      <c r="F219" s="36">
        <f>SUM(F208:F218)</f>
        <v>682</v>
      </c>
      <c r="G219" s="36"/>
      <c r="H219" s="37">
        <f>SUM(H208:H218)</f>
        <v>1294</v>
      </c>
      <c r="I219" s="38"/>
      <c r="J219" s="33"/>
      <c r="K219" s="34" t="s">
        <v>19</v>
      </c>
      <c r="L219" s="35">
        <f>SUM(L208:L218)</f>
        <v>11</v>
      </c>
      <c r="M219" s="35">
        <f t="shared" ref="M219" si="62">SUM(M208:M218)</f>
        <v>514</v>
      </c>
      <c r="N219" s="35"/>
      <c r="O219" s="35">
        <f>SUM(O208:O218)</f>
        <v>751.20000000000016</v>
      </c>
      <c r="P219" s="108"/>
    </row>
    <row r="220" spans="1:16" ht="15.6" thickTop="1" thickBot="1"/>
    <row r="221" spans="1:16" s="9" customFormat="1" ht="31.8" thickTop="1">
      <c r="A221" s="13" t="s">
        <v>6</v>
      </c>
      <c r="B221" s="14" t="s">
        <v>7</v>
      </c>
      <c r="C221" s="105"/>
      <c r="D221" s="15" t="s">
        <v>8</v>
      </c>
      <c r="E221" s="15" t="s">
        <v>9</v>
      </c>
      <c r="F221" s="15" t="s">
        <v>10</v>
      </c>
      <c r="G221" s="15"/>
      <c r="H221" s="15" t="s">
        <v>11</v>
      </c>
      <c r="I221" s="16"/>
      <c r="J221" s="105" t="s">
        <v>12</v>
      </c>
      <c r="K221" s="15" t="s">
        <v>8</v>
      </c>
      <c r="L221" s="15" t="s">
        <v>9</v>
      </c>
      <c r="M221" s="15" t="s">
        <v>10</v>
      </c>
      <c r="N221" s="15"/>
      <c r="O221" s="15" t="s">
        <v>13</v>
      </c>
      <c r="P221" s="17" t="s">
        <v>14</v>
      </c>
    </row>
    <row r="222" spans="1:16" s="9" customFormat="1" ht="30">
      <c r="A222" s="18">
        <v>16</v>
      </c>
      <c r="B222" s="19">
        <v>21739017</v>
      </c>
      <c r="C222" s="106"/>
      <c r="D222" s="20" t="s">
        <v>37</v>
      </c>
      <c r="E222" s="39">
        <v>2</v>
      </c>
      <c r="F222" s="39">
        <v>92</v>
      </c>
      <c r="G222" s="21" t="s">
        <v>25</v>
      </c>
      <c r="H222" s="22">
        <f t="shared" ref="H222:H227" si="63">F222*E222</f>
        <v>184</v>
      </c>
      <c r="I222" s="23"/>
      <c r="J222" s="106"/>
      <c r="K222" s="27" t="s">
        <v>44</v>
      </c>
      <c r="L222" s="39">
        <v>2</v>
      </c>
      <c r="M222" s="39">
        <v>85</v>
      </c>
      <c r="N222" s="21" t="s">
        <v>26</v>
      </c>
      <c r="O222" s="24">
        <f>M222*L222*0.8</f>
        <v>136</v>
      </c>
      <c r="P222" s="107">
        <f>(H233+O233)/(E233+(0.8*L233))</f>
        <v>87.376344086021504</v>
      </c>
    </row>
    <row r="223" spans="1:16" s="9" customFormat="1" ht="30">
      <c r="A223" s="25"/>
      <c r="B223" s="25"/>
      <c r="C223" s="106"/>
      <c r="D223" s="27" t="s">
        <v>17</v>
      </c>
      <c r="E223" s="40">
        <v>2</v>
      </c>
      <c r="F223" s="40">
        <v>89</v>
      </c>
      <c r="G223" s="27" t="s">
        <v>28</v>
      </c>
      <c r="H223" s="22">
        <f t="shared" si="63"/>
        <v>178</v>
      </c>
      <c r="I223" s="26"/>
      <c r="J223" s="106"/>
      <c r="K223" s="27" t="s">
        <v>30</v>
      </c>
      <c r="L223" s="39">
        <v>2</v>
      </c>
      <c r="M223" s="39">
        <v>81</v>
      </c>
      <c r="N223" s="21" t="s">
        <v>26</v>
      </c>
      <c r="O223" s="24">
        <f>M223*L223*0.8</f>
        <v>129.6</v>
      </c>
      <c r="P223" s="107"/>
    </row>
    <row r="224" spans="1:16" s="9" customFormat="1" ht="30">
      <c r="A224" s="25"/>
      <c r="B224" s="25"/>
      <c r="C224" s="106"/>
      <c r="D224" s="27" t="s">
        <v>38</v>
      </c>
      <c r="E224" s="40">
        <v>3</v>
      </c>
      <c r="F224" s="40">
        <v>86</v>
      </c>
      <c r="G224" s="27" t="s">
        <v>25</v>
      </c>
      <c r="H224" s="22">
        <f t="shared" si="63"/>
        <v>258</v>
      </c>
      <c r="I224" s="26"/>
      <c r="J224" s="106"/>
      <c r="K224" s="27" t="s">
        <v>48</v>
      </c>
      <c r="L224" s="40">
        <v>1</v>
      </c>
      <c r="M224" s="40">
        <v>86</v>
      </c>
      <c r="N224" s="28" t="s">
        <v>27</v>
      </c>
      <c r="O224" s="24">
        <f>M224*L224*0.8</f>
        <v>68.8</v>
      </c>
      <c r="P224" s="107"/>
    </row>
    <row r="225" spans="1:16" s="9" customFormat="1" ht="30">
      <c r="A225" s="25"/>
      <c r="B225" s="25"/>
      <c r="C225" s="106"/>
      <c r="D225" s="27" t="s">
        <v>15</v>
      </c>
      <c r="E225" s="40">
        <v>1</v>
      </c>
      <c r="F225" s="40">
        <v>88</v>
      </c>
      <c r="G225" s="27" t="s">
        <v>28</v>
      </c>
      <c r="H225" s="22">
        <f t="shared" si="63"/>
        <v>88</v>
      </c>
      <c r="I225" s="26"/>
      <c r="J225" s="106"/>
      <c r="K225" s="27" t="s">
        <v>43</v>
      </c>
      <c r="L225" s="40">
        <v>2</v>
      </c>
      <c r="M225" s="40">
        <v>88</v>
      </c>
      <c r="N225" s="28" t="s">
        <v>26</v>
      </c>
      <c r="O225" s="24">
        <f>M225*L225*0.8</f>
        <v>140.80000000000001</v>
      </c>
      <c r="P225" s="107"/>
    </row>
    <row r="226" spans="1:16" s="9" customFormat="1" ht="30">
      <c r="A226" s="25"/>
      <c r="B226" s="25"/>
      <c r="C226" s="106"/>
      <c r="D226" s="27" t="s">
        <v>16</v>
      </c>
      <c r="E226" s="40">
        <v>3</v>
      </c>
      <c r="F226" s="40">
        <v>84</v>
      </c>
      <c r="G226" s="27" t="s">
        <v>25</v>
      </c>
      <c r="H226" s="22">
        <f t="shared" si="63"/>
        <v>252</v>
      </c>
      <c r="I226" s="23"/>
      <c r="J226" s="106"/>
      <c r="K226" s="20"/>
      <c r="L226" s="39"/>
      <c r="M226" s="39"/>
      <c r="N226" s="21"/>
      <c r="O226" s="24">
        <f>M226*L226*0.8</f>
        <v>0</v>
      </c>
      <c r="P226" s="107"/>
    </row>
    <row r="227" spans="1:16" s="9" customFormat="1" ht="30">
      <c r="A227" s="25"/>
      <c r="B227" s="25"/>
      <c r="C227" s="106"/>
      <c r="D227" s="27" t="s">
        <v>40</v>
      </c>
      <c r="E227" s="40">
        <v>2</v>
      </c>
      <c r="F227" s="40">
        <v>95</v>
      </c>
      <c r="G227" s="27" t="s">
        <v>25</v>
      </c>
      <c r="H227" s="22">
        <f t="shared" si="63"/>
        <v>190</v>
      </c>
      <c r="I227" s="26"/>
      <c r="J227" s="106"/>
      <c r="K227" s="20"/>
      <c r="L227" s="21"/>
      <c r="M227" s="21"/>
      <c r="N227" s="21"/>
      <c r="O227" s="24">
        <v>0</v>
      </c>
      <c r="P227" s="107"/>
    </row>
    <row r="228" spans="1:16" s="9" customFormat="1" ht="15.6">
      <c r="A228" s="25"/>
      <c r="B228" s="25"/>
      <c r="C228" s="106"/>
      <c r="D228" s="27"/>
      <c r="E228" s="40"/>
      <c r="F228" s="40"/>
      <c r="G228" s="27"/>
      <c r="H228" s="22">
        <f t="shared" ref="H228:H230" si="64">F228*E228</f>
        <v>0</v>
      </c>
      <c r="I228" s="23"/>
      <c r="J228" s="106"/>
      <c r="K228" s="20"/>
      <c r="L228" s="21"/>
      <c r="M228" s="21"/>
      <c r="N228" s="21"/>
      <c r="O228" s="24">
        <v>0</v>
      </c>
      <c r="P228" s="107"/>
    </row>
    <row r="229" spans="1:16" s="9" customFormat="1" ht="15.6">
      <c r="A229" s="25"/>
      <c r="B229" s="25"/>
      <c r="C229" s="106"/>
      <c r="D229" s="27"/>
      <c r="E229" s="40"/>
      <c r="F229" s="40"/>
      <c r="G229" s="27"/>
      <c r="H229" s="22">
        <f t="shared" si="64"/>
        <v>0</v>
      </c>
      <c r="I229" s="23"/>
      <c r="J229" s="106"/>
      <c r="K229" s="20"/>
      <c r="L229" s="21"/>
      <c r="M229" s="21"/>
      <c r="N229" s="21"/>
      <c r="O229" s="24">
        <v>0</v>
      </c>
      <c r="P229" s="107"/>
    </row>
    <row r="230" spans="1:16" s="9" customFormat="1" ht="15.6">
      <c r="A230" s="25"/>
      <c r="B230" s="25"/>
      <c r="C230" s="106"/>
      <c r="D230" s="27"/>
      <c r="E230" s="27"/>
      <c r="F230" s="27"/>
      <c r="G230" s="27"/>
      <c r="H230" s="22">
        <f t="shared" si="64"/>
        <v>0</v>
      </c>
      <c r="I230" s="23"/>
      <c r="J230" s="106"/>
      <c r="K230" s="31"/>
      <c r="L230" s="28"/>
      <c r="M230" s="28"/>
      <c r="N230" s="28"/>
      <c r="O230" s="24">
        <v>0</v>
      </c>
      <c r="P230" s="107"/>
    </row>
    <row r="231" spans="1:16" s="9" customFormat="1" ht="15.6">
      <c r="A231" s="25"/>
      <c r="B231" s="25"/>
      <c r="C231" s="106"/>
      <c r="D231" s="27"/>
      <c r="E231" s="27"/>
      <c r="F231" s="27"/>
      <c r="G231" s="27"/>
      <c r="H231" s="22">
        <v>0</v>
      </c>
      <c r="I231" s="23"/>
      <c r="J231" s="106"/>
      <c r="K231" s="31"/>
      <c r="L231" s="28"/>
      <c r="M231" s="28"/>
      <c r="N231" s="28"/>
      <c r="O231" s="24">
        <v>0</v>
      </c>
      <c r="P231" s="107"/>
    </row>
    <row r="232" spans="1:16" s="9" customFormat="1" ht="15.6">
      <c r="A232" s="25"/>
      <c r="B232" s="25"/>
      <c r="C232" s="106"/>
      <c r="D232" s="27"/>
      <c r="E232" s="27"/>
      <c r="F232" s="27"/>
      <c r="G232" s="27"/>
      <c r="H232" s="22">
        <f t="shared" ref="H232" si="65">F232*E232</f>
        <v>0</v>
      </c>
      <c r="I232" s="23"/>
      <c r="J232" s="106"/>
      <c r="K232" s="27"/>
      <c r="L232" s="28"/>
      <c r="M232" s="28"/>
      <c r="N232" s="28"/>
      <c r="O232" s="24">
        <f t="shared" ref="O232" si="66">M232*L232*0.8</f>
        <v>0</v>
      </c>
      <c r="P232" s="107"/>
    </row>
    <row r="233" spans="1:16" s="9" customFormat="1" ht="16.2" thickBot="1">
      <c r="A233" s="32"/>
      <c r="B233" s="32"/>
      <c r="C233" s="33"/>
      <c r="D233" s="34" t="s">
        <v>18</v>
      </c>
      <c r="E233" s="35">
        <f>SUM(E222:E232)</f>
        <v>13</v>
      </c>
      <c r="F233" s="36">
        <f>SUM(F222:F232)</f>
        <v>534</v>
      </c>
      <c r="G233" s="36"/>
      <c r="H233" s="37">
        <f>SUM(H222:H232)</f>
        <v>1150</v>
      </c>
      <c r="I233" s="38"/>
      <c r="J233" s="33"/>
      <c r="K233" s="34" t="s">
        <v>19</v>
      </c>
      <c r="L233" s="35">
        <f>SUM(L222:L232)</f>
        <v>7</v>
      </c>
      <c r="M233" s="35">
        <f t="shared" ref="M233" si="67">SUM(M222:M232)</f>
        <v>340</v>
      </c>
      <c r="N233" s="35"/>
      <c r="O233" s="35">
        <f>SUM(O222:O232)</f>
        <v>475.20000000000005</v>
      </c>
      <c r="P233" s="108"/>
    </row>
    <row r="234" spans="1:16" ht="15.6" thickTop="1" thickBot="1"/>
    <row r="235" spans="1:16" s="9" customFormat="1" ht="31.8" thickTop="1">
      <c r="A235" s="13" t="s">
        <v>6</v>
      </c>
      <c r="B235" s="14" t="s">
        <v>7</v>
      </c>
      <c r="C235" s="105"/>
      <c r="D235" s="15" t="s">
        <v>8</v>
      </c>
      <c r="E235" s="15" t="s">
        <v>9</v>
      </c>
      <c r="F235" s="15" t="s">
        <v>10</v>
      </c>
      <c r="G235" s="15"/>
      <c r="H235" s="15" t="s">
        <v>11</v>
      </c>
      <c r="I235" s="16"/>
      <c r="J235" s="105" t="s">
        <v>12</v>
      </c>
      <c r="K235" s="15" t="s">
        <v>8</v>
      </c>
      <c r="L235" s="15" t="s">
        <v>9</v>
      </c>
      <c r="M235" s="15" t="s">
        <v>10</v>
      </c>
      <c r="N235" s="15"/>
      <c r="O235" s="15" t="s">
        <v>13</v>
      </c>
      <c r="P235" s="17" t="s">
        <v>14</v>
      </c>
    </row>
    <row r="236" spans="1:16" s="9" customFormat="1" ht="30">
      <c r="A236" s="18">
        <v>17</v>
      </c>
      <c r="B236" s="19">
        <v>21739018</v>
      </c>
      <c r="C236" s="106"/>
      <c r="D236" s="20" t="s">
        <v>45</v>
      </c>
      <c r="E236" s="39">
        <v>2</v>
      </c>
      <c r="F236" s="39">
        <v>87</v>
      </c>
      <c r="G236" s="21" t="s">
        <v>25</v>
      </c>
      <c r="H236" s="22">
        <f t="shared" ref="H236:H241" si="68">F236*E236</f>
        <v>174</v>
      </c>
      <c r="I236" s="23"/>
      <c r="J236" s="106"/>
      <c r="K236" s="27" t="s">
        <v>44</v>
      </c>
      <c r="L236" s="27">
        <v>2</v>
      </c>
      <c r="M236" s="27">
        <v>85</v>
      </c>
      <c r="N236" s="27" t="s">
        <v>26</v>
      </c>
      <c r="O236" s="24">
        <f>M236*L236*0.8</f>
        <v>136</v>
      </c>
      <c r="P236" s="107">
        <f>(H247+O247)/(E247+(0.8*L247))</f>
        <v>84.047619047619051</v>
      </c>
    </row>
    <row r="237" spans="1:16" s="9" customFormat="1" ht="30">
      <c r="A237" s="25"/>
      <c r="B237" s="25"/>
      <c r="C237" s="106"/>
      <c r="D237" s="27" t="s">
        <v>38</v>
      </c>
      <c r="E237" s="40">
        <v>3</v>
      </c>
      <c r="F237" s="40">
        <v>80</v>
      </c>
      <c r="G237" s="27" t="s">
        <v>25</v>
      </c>
      <c r="H237" s="22">
        <f t="shared" si="68"/>
        <v>240</v>
      </c>
      <c r="I237" s="26"/>
      <c r="J237" s="106"/>
      <c r="K237" s="27" t="s">
        <v>22</v>
      </c>
      <c r="L237" s="27">
        <v>1</v>
      </c>
      <c r="M237" s="27">
        <v>90</v>
      </c>
      <c r="N237" s="27" t="s">
        <v>27</v>
      </c>
      <c r="O237" s="24">
        <f>M237*L237*0.8</f>
        <v>72</v>
      </c>
      <c r="P237" s="107"/>
    </row>
    <row r="238" spans="1:16" s="9" customFormat="1" ht="30">
      <c r="A238" s="25"/>
      <c r="B238" s="25"/>
      <c r="C238" s="106"/>
      <c r="D238" s="27" t="s">
        <v>39</v>
      </c>
      <c r="E238" s="40">
        <v>2</v>
      </c>
      <c r="F238" s="40">
        <v>82</v>
      </c>
      <c r="G238" s="27" t="s">
        <v>25</v>
      </c>
      <c r="H238" s="22">
        <f t="shared" si="68"/>
        <v>164</v>
      </c>
      <c r="I238" s="26"/>
      <c r="J238" s="106"/>
      <c r="K238" s="27" t="s">
        <v>43</v>
      </c>
      <c r="L238" s="27">
        <v>2</v>
      </c>
      <c r="M238" s="27">
        <v>85</v>
      </c>
      <c r="N238" s="27" t="s">
        <v>26</v>
      </c>
      <c r="O238" s="24">
        <f>M238*L238*0.8</f>
        <v>136</v>
      </c>
      <c r="P238" s="107"/>
    </row>
    <row r="239" spans="1:16" s="9" customFormat="1" ht="30">
      <c r="A239" s="25"/>
      <c r="B239" s="25"/>
      <c r="C239" s="106"/>
      <c r="D239" s="27" t="s">
        <v>17</v>
      </c>
      <c r="E239" s="40">
        <v>2</v>
      </c>
      <c r="F239" s="40">
        <v>87</v>
      </c>
      <c r="G239" s="27" t="s">
        <v>28</v>
      </c>
      <c r="H239" s="22">
        <f t="shared" si="68"/>
        <v>174</v>
      </c>
      <c r="I239" s="26"/>
      <c r="J239" s="106"/>
      <c r="K239" s="27"/>
      <c r="L239" s="27"/>
      <c r="M239" s="27"/>
      <c r="N239" s="27"/>
      <c r="O239" s="24">
        <f>M239*L239*0.8</f>
        <v>0</v>
      </c>
      <c r="P239" s="107"/>
    </row>
    <row r="240" spans="1:16" s="9" customFormat="1" ht="30">
      <c r="A240" s="25"/>
      <c r="B240" s="25"/>
      <c r="C240" s="106"/>
      <c r="D240" s="27" t="s">
        <v>15</v>
      </c>
      <c r="E240" s="40">
        <v>1</v>
      </c>
      <c r="F240" s="40">
        <v>90</v>
      </c>
      <c r="G240" s="27" t="s">
        <v>28</v>
      </c>
      <c r="H240" s="22">
        <f t="shared" si="68"/>
        <v>90</v>
      </c>
      <c r="I240" s="23"/>
      <c r="J240" s="106"/>
      <c r="K240" s="20"/>
      <c r="L240" s="39"/>
      <c r="M240" s="39"/>
      <c r="N240" s="21"/>
      <c r="O240" s="24">
        <f>M240*L240*0.8</f>
        <v>0</v>
      </c>
      <c r="P240" s="107"/>
    </row>
    <row r="241" spans="1:16" s="9" customFormat="1" ht="30">
      <c r="A241" s="25"/>
      <c r="B241" s="25"/>
      <c r="C241" s="106"/>
      <c r="D241" s="27" t="s">
        <v>35</v>
      </c>
      <c r="E241" s="40">
        <v>2</v>
      </c>
      <c r="F241" s="40">
        <v>78</v>
      </c>
      <c r="G241" s="27" t="s">
        <v>25</v>
      </c>
      <c r="H241" s="22">
        <f t="shared" si="68"/>
        <v>156</v>
      </c>
      <c r="I241" s="26"/>
      <c r="J241" s="106"/>
      <c r="K241" s="20"/>
      <c r="L241" s="21"/>
      <c r="M241" s="21"/>
      <c r="N241" s="21"/>
      <c r="O241" s="24">
        <v>0</v>
      </c>
      <c r="P241" s="107"/>
    </row>
    <row r="242" spans="1:16" s="9" customFormat="1" ht="30">
      <c r="A242" s="25"/>
      <c r="B242" s="25"/>
      <c r="C242" s="106"/>
      <c r="D242" s="27" t="s">
        <v>16</v>
      </c>
      <c r="E242" s="40">
        <v>3</v>
      </c>
      <c r="F242" s="40">
        <v>81</v>
      </c>
      <c r="G242" s="27" t="s">
        <v>25</v>
      </c>
      <c r="H242" s="22">
        <f t="shared" ref="H242:H244" si="69">F242*E242</f>
        <v>243</v>
      </c>
      <c r="I242" s="23"/>
      <c r="J242" s="106"/>
      <c r="K242" s="20"/>
      <c r="L242" s="21"/>
      <c r="M242" s="21"/>
      <c r="N242" s="21"/>
      <c r="O242" s="24">
        <v>0</v>
      </c>
      <c r="P242" s="107"/>
    </row>
    <row r="243" spans="1:16" s="9" customFormat="1" ht="30">
      <c r="A243" s="25"/>
      <c r="B243" s="25"/>
      <c r="C243" s="106"/>
      <c r="D243" s="27" t="s">
        <v>32</v>
      </c>
      <c r="E243" s="40">
        <v>2</v>
      </c>
      <c r="F243" s="40">
        <v>90</v>
      </c>
      <c r="G243" s="27" t="s">
        <v>25</v>
      </c>
      <c r="H243" s="22">
        <f t="shared" si="69"/>
        <v>180</v>
      </c>
      <c r="I243" s="23"/>
      <c r="J243" s="106"/>
      <c r="K243" s="20"/>
      <c r="L243" s="21"/>
      <c r="M243" s="21"/>
      <c r="N243" s="21"/>
      <c r="O243" s="24">
        <v>0</v>
      </c>
      <c r="P243" s="107"/>
    </row>
    <row r="244" spans="1:16" s="9" customFormat="1" ht="15.6">
      <c r="A244" s="25"/>
      <c r="B244" s="25"/>
      <c r="C244" s="106"/>
      <c r="D244" s="27"/>
      <c r="E244" s="27"/>
      <c r="F244" s="27"/>
      <c r="G244" s="27"/>
      <c r="H244" s="22">
        <f t="shared" si="69"/>
        <v>0</v>
      </c>
      <c r="I244" s="23"/>
      <c r="J244" s="106"/>
      <c r="K244" s="31"/>
      <c r="L244" s="28"/>
      <c r="M244" s="28"/>
      <c r="N244" s="28"/>
      <c r="O244" s="24">
        <v>0</v>
      </c>
      <c r="P244" s="107"/>
    </row>
    <row r="245" spans="1:16" s="9" customFormat="1" ht="15.6">
      <c r="A245" s="25"/>
      <c r="B245" s="25"/>
      <c r="C245" s="106"/>
      <c r="D245" s="27"/>
      <c r="E245" s="27"/>
      <c r="F245" s="27"/>
      <c r="G245" s="27"/>
      <c r="H245" s="22">
        <v>0</v>
      </c>
      <c r="I245" s="23"/>
      <c r="J245" s="106"/>
      <c r="K245" s="31"/>
      <c r="L245" s="28"/>
      <c r="M245" s="28"/>
      <c r="N245" s="28"/>
      <c r="O245" s="24">
        <v>0</v>
      </c>
      <c r="P245" s="107"/>
    </row>
    <row r="246" spans="1:16" s="9" customFormat="1" ht="15.6">
      <c r="A246" s="25"/>
      <c r="B246" s="25"/>
      <c r="C246" s="106"/>
      <c r="D246" s="27"/>
      <c r="E246" s="27"/>
      <c r="F246" s="27"/>
      <c r="G246" s="27"/>
      <c r="H246" s="22">
        <f t="shared" ref="H246" si="70">F246*E246</f>
        <v>0</v>
      </c>
      <c r="I246" s="23"/>
      <c r="J246" s="106"/>
      <c r="K246" s="27"/>
      <c r="L246" s="28"/>
      <c r="M246" s="28"/>
      <c r="N246" s="28"/>
      <c r="O246" s="24">
        <f t="shared" ref="O246" si="71">M246*L246*0.8</f>
        <v>0</v>
      </c>
      <c r="P246" s="107"/>
    </row>
    <row r="247" spans="1:16" s="9" customFormat="1" ht="16.2" thickBot="1">
      <c r="A247" s="32"/>
      <c r="B247" s="32"/>
      <c r="C247" s="33"/>
      <c r="D247" s="34" t="s">
        <v>18</v>
      </c>
      <c r="E247" s="35">
        <f>SUM(E236:E246)</f>
        <v>17</v>
      </c>
      <c r="F247" s="36">
        <f>SUM(F236:F246)</f>
        <v>675</v>
      </c>
      <c r="G247" s="36"/>
      <c r="H247" s="37">
        <f>SUM(H236:H246)</f>
        <v>1421</v>
      </c>
      <c r="I247" s="38"/>
      <c r="J247" s="33"/>
      <c r="K247" s="34" t="s">
        <v>19</v>
      </c>
      <c r="L247" s="35">
        <f>SUM(L236:L246)</f>
        <v>5</v>
      </c>
      <c r="M247" s="35">
        <f t="shared" ref="M247" si="72">SUM(M236:M246)</f>
        <v>260</v>
      </c>
      <c r="N247" s="35"/>
      <c r="O247" s="35">
        <f>SUM(O236:O246)</f>
        <v>344</v>
      </c>
      <c r="P247" s="108"/>
    </row>
    <row r="248" spans="1:16" ht="15.6" thickTop="1" thickBot="1"/>
    <row r="249" spans="1:16" s="9" customFormat="1" ht="31.8" thickTop="1">
      <c r="A249" s="13" t="s">
        <v>6</v>
      </c>
      <c r="B249" s="14" t="s">
        <v>7</v>
      </c>
      <c r="C249" s="105"/>
      <c r="D249" s="15" t="s">
        <v>8</v>
      </c>
      <c r="E249" s="15" t="s">
        <v>9</v>
      </c>
      <c r="F249" s="15" t="s">
        <v>10</v>
      </c>
      <c r="G249" s="15"/>
      <c r="H249" s="15" t="s">
        <v>11</v>
      </c>
      <c r="I249" s="16"/>
      <c r="J249" s="105" t="s">
        <v>12</v>
      </c>
      <c r="K249" s="15" t="s">
        <v>8</v>
      </c>
      <c r="L249" s="15" t="s">
        <v>9</v>
      </c>
      <c r="M249" s="15" t="s">
        <v>10</v>
      </c>
      <c r="N249" s="15"/>
      <c r="O249" s="15" t="s">
        <v>13</v>
      </c>
      <c r="P249" s="17" t="s">
        <v>14</v>
      </c>
    </row>
    <row r="250" spans="1:16" s="9" customFormat="1" ht="30">
      <c r="A250" s="18">
        <v>18</v>
      </c>
      <c r="B250" s="19">
        <v>21739019</v>
      </c>
      <c r="C250" s="106"/>
      <c r="D250" s="20" t="s">
        <v>31</v>
      </c>
      <c r="E250" s="39">
        <v>1</v>
      </c>
      <c r="F250" s="39">
        <v>75</v>
      </c>
      <c r="G250" s="21" t="s">
        <v>28</v>
      </c>
      <c r="H250" s="22">
        <f t="shared" ref="H250:H255" si="73">F250*E250</f>
        <v>75</v>
      </c>
      <c r="I250" s="23"/>
      <c r="J250" s="106"/>
      <c r="K250" s="27" t="s">
        <v>29</v>
      </c>
      <c r="L250" s="39">
        <v>2</v>
      </c>
      <c r="M250" s="39">
        <v>90</v>
      </c>
      <c r="N250" s="21" t="s">
        <v>26</v>
      </c>
      <c r="O250" s="24">
        <f>M250*L250*0.8</f>
        <v>144</v>
      </c>
      <c r="P250" s="107">
        <f>(H261+O261)/(E261+(0.8*L261))</f>
        <v>87.820512820512832</v>
      </c>
    </row>
    <row r="251" spans="1:16" s="9" customFormat="1" ht="30">
      <c r="A251" s="25"/>
      <c r="B251" s="25"/>
      <c r="C251" s="106"/>
      <c r="D251" s="27" t="s">
        <v>23</v>
      </c>
      <c r="E251" s="40">
        <v>1</v>
      </c>
      <c r="F251" s="40">
        <v>86</v>
      </c>
      <c r="G251" s="27" t="s">
        <v>28</v>
      </c>
      <c r="H251" s="22">
        <f t="shared" si="73"/>
        <v>86</v>
      </c>
      <c r="I251" s="26"/>
      <c r="J251" s="106"/>
      <c r="K251" s="27" t="s">
        <v>22</v>
      </c>
      <c r="L251" s="39">
        <v>1</v>
      </c>
      <c r="M251" s="21">
        <v>80</v>
      </c>
      <c r="N251" s="21" t="s">
        <v>27</v>
      </c>
      <c r="O251" s="24">
        <f>M251*L251*0.8</f>
        <v>64</v>
      </c>
      <c r="P251" s="107"/>
    </row>
    <row r="252" spans="1:16" s="9" customFormat="1" ht="30">
      <c r="A252" s="25"/>
      <c r="B252" s="25"/>
      <c r="C252" s="106"/>
      <c r="D252" s="27" t="s">
        <v>38</v>
      </c>
      <c r="E252" s="40">
        <v>3</v>
      </c>
      <c r="F252" s="40">
        <v>69</v>
      </c>
      <c r="G252" s="27" t="s">
        <v>25</v>
      </c>
      <c r="H252" s="22">
        <f t="shared" si="73"/>
        <v>207</v>
      </c>
      <c r="I252" s="26"/>
      <c r="J252" s="106"/>
      <c r="K252" s="27"/>
      <c r="L252" s="40"/>
      <c r="M252" s="40"/>
      <c r="N252" s="28"/>
      <c r="O252" s="24">
        <f>M252*L252*0.8</f>
        <v>0</v>
      </c>
      <c r="P252" s="107"/>
    </row>
    <row r="253" spans="1:16" s="9" customFormat="1" ht="30">
      <c r="A253" s="25"/>
      <c r="B253" s="25"/>
      <c r="C253" s="106"/>
      <c r="D253" s="27" t="s">
        <v>24</v>
      </c>
      <c r="E253" s="40">
        <v>2</v>
      </c>
      <c r="F253" s="40">
        <v>93</v>
      </c>
      <c r="G253" s="27" t="s">
        <v>25</v>
      </c>
      <c r="H253" s="22">
        <f t="shared" si="73"/>
        <v>186</v>
      </c>
      <c r="I253" s="26"/>
      <c r="J253" s="106"/>
      <c r="K253" s="27"/>
      <c r="L253" s="40"/>
      <c r="M253" s="40"/>
      <c r="N253" s="28"/>
      <c r="O253" s="24">
        <f>M253*L253*0.8</f>
        <v>0</v>
      </c>
      <c r="P253" s="107"/>
    </row>
    <row r="254" spans="1:16" s="9" customFormat="1" ht="30">
      <c r="A254" s="25"/>
      <c r="B254" s="25"/>
      <c r="C254" s="106"/>
      <c r="D254" s="27" t="s">
        <v>17</v>
      </c>
      <c r="E254" s="40">
        <v>2</v>
      </c>
      <c r="F254" s="40">
        <v>89</v>
      </c>
      <c r="G254" s="27" t="s">
        <v>28</v>
      </c>
      <c r="H254" s="22">
        <f t="shared" si="73"/>
        <v>178</v>
      </c>
      <c r="I254" s="23"/>
      <c r="J254" s="106"/>
      <c r="K254" s="20"/>
      <c r="L254" s="39"/>
      <c r="M254" s="39"/>
      <c r="N254" s="21"/>
      <c r="O254" s="24">
        <f>M254*L254*0.8</f>
        <v>0</v>
      </c>
      <c r="P254" s="107"/>
    </row>
    <row r="255" spans="1:16" s="9" customFormat="1" ht="30">
      <c r="A255" s="25"/>
      <c r="B255" s="25"/>
      <c r="C255" s="106"/>
      <c r="D255" s="27" t="s">
        <v>20</v>
      </c>
      <c r="E255" s="40">
        <v>2</v>
      </c>
      <c r="F255" s="40">
        <v>99</v>
      </c>
      <c r="G255" s="27" t="s">
        <v>25</v>
      </c>
      <c r="H255" s="22">
        <f t="shared" si="73"/>
        <v>198</v>
      </c>
      <c r="I255" s="26"/>
      <c r="J255" s="106"/>
      <c r="K255" s="20"/>
      <c r="L255" s="21"/>
      <c r="M255" s="21"/>
      <c r="N255" s="21"/>
      <c r="O255" s="24">
        <v>0</v>
      </c>
      <c r="P255" s="107"/>
    </row>
    <row r="256" spans="1:16" s="9" customFormat="1" ht="30">
      <c r="A256" s="25"/>
      <c r="B256" s="25"/>
      <c r="C256" s="106"/>
      <c r="D256" s="27" t="s">
        <v>34</v>
      </c>
      <c r="E256" s="40">
        <v>2</v>
      </c>
      <c r="F256" s="40">
        <v>93</v>
      </c>
      <c r="G256" s="27" t="s">
        <v>25</v>
      </c>
      <c r="H256" s="22">
        <f t="shared" ref="H256:H260" si="74">F256*E256</f>
        <v>186</v>
      </c>
      <c r="I256" s="23"/>
      <c r="J256" s="106"/>
      <c r="K256" s="20"/>
      <c r="L256" s="21"/>
      <c r="M256" s="21"/>
      <c r="N256" s="21"/>
      <c r="O256" s="24">
        <v>0</v>
      </c>
      <c r="P256" s="107"/>
    </row>
    <row r="257" spans="1:16" s="9" customFormat="1" ht="30">
      <c r="A257" s="25"/>
      <c r="B257" s="25"/>
      <c r="C257" s="106"/>
      <c r="D257" s="27" t="s">
        <v>35</v>
      </c>
      <c r="E257" s="40">
        <v>2</v>
      </c>
      <c r="F257" s="40">
        <v>97</v>
      </c>
      <c r="G257" s="27" t="s">
        <v>25</v>
      </c>
      <c r="H257" s="22">
        <f t="shared" si="74"/>
        <v>194</v>
      </c>
      <c r="I257" s="23"/>
      <c r="J257" s="106"/>
      <c r="K257" s="20"/>
      <c r="L257" s="21"/>
      <c r="M257" s="21"/>
      <c r="N257" s="21"/>
      <c r="O257" s="24">
        <v>0</v>
      </c>
      <c r="P257" s="107"/>
    </row>
    <row r="258" spans="1:16" s="9" customFormat="1" ht="30">
      <c r="A258" s="25"/>
      <c r="B258" s="25"/>
      <c r="C258" s="106"/>
      <c r="D258" s="27" t="s">
        <v>16</v>
      </c>
      <c r="E258" s="40">
        <v>3</v>
      </c>
      <c r="F258" s="40">
        <v>90</v>
      </c>
      <c r="G258" s="27" t="s">
        <v>25</v>
      </c>
      <c r="H258" s="22">
        <f t="shared" si="74"/>
        <v>270</v>
      </c>
      <c r="I258" s="23"/>
      <c r="J258" s="106"/>
      <c r="K258" s="31"/>
      <c r="L258" s="28"/>
      <c r="M258" s="28"/>
      <c r="N258" s="28"/>
      <c r="O258" s="24">
        <v>0</v>
      </c>
      <c r="P258" s="107"/>
    </row>
    <row r="259" spans="1:16" s="9" customFormat="1" ht="30">
      <c r="A259" s="25"/>
      <c r="B259" s="25"/>
      <c r="C259" s="106"/>
      <c r="D259" s="27" t="s">
        <v>15</v>
      </c>
      <c r="E259" s="40">
        <v>1</v>
      </c>
      <c r="F259" s="40">
        <v>87</v>
      </c>
      <c r="G259" s="27" t="s">
        <v>28</v>
      </c>
      <c r="H259" s="22">
        <f t="shared" si="74"/>
        <v>87</v>
      </c>
      <c r="I259" s="23"/>
      <c r="J259" s="106"/>
      <c r="K259" s="31"/>
      <c r="L259" s="28"/>
      <c r="M259" s="28"/>
      <c r="N259" s="28"/>
      <c r="O259" s="24">
        <v>0</v>
      </c>
      <c r="P259" s="107"/>
    </row>
    <row r="260" spans="1:16" s="9" customFormat="1" ht="30">
      <c r="A260" s="25"/>
      <c r="B260" s="25"/>
      <c r="C260" s="106"/>
      <c r="D260" s="27" t="s">
        <v>39</v>
      </c>
      <c r="E260" s="40">
        <v>2</v>
      </c>
      <c r="F260" s="40">
        <v>90</v>
      </c>
      <c r="G260" s="27" t="s">
        <v>25</v>
      </c>
      <c r="H260" s="22">
        <f t="shared" si="74"/>
        <v>180</v>
      </c>
      <c r="I260" s="23"/>
      <c r="J260" s="106"/>
      <c r="K260" s="27"/>
      <c r="L260" s="28"/>
      <c r="M260" s="28"/>
      <c r="N260" s="28"/>
      <c r="O260" s="24">
        <f t="shared" ref="O260" si="75">M260*L260*0.8</f>
        <v>0</v>
      </c>
      <c r="P260" s="107"/>
    </row>
    <row r="261" spans="1:16" s="9" customFormat="1" ht="16.2" thickBot="1">
      <c r="A261" s="32"/>
      <c r="B261" s="32"/>
      <c r="C261" s="33"/>
      <c r="D261" s="34" t="s">
        <v>18</v>
      </c>
      <c r="E261" s="35">
        <f>SUM(E250:E260)</f>
        <v>21</v>
      </c>
      <c r="F261" s="36">
        <f>SUM(F250:F260)</f>
        <v>968</v>
      </c>
      <c r="G261" s="36"/>
      <c r="H261" s="37">
        <f>SUM(H250:H260)</f>
        <v>1847</v>
      </c>
      <c r="I261" s="38"/>
      <c r="J261" s="33"/>
      <c r="K261" s="34" t="s">
        <v>19</v>
      </c>
      <c r="L261" s="35">
        <f>SUM(L250:L260)</f>
        <v>3</v>
      </c>
      <c r="M261" s="35">
        <f t="shared" ref="M261" si="76">SUM(M250:M260)</f>
        <v>170</v>
      </c>
      <c r="N261" s="35"/>
      <c r="O261" s="35">
        <f>SUM(O250:O260)</f>
        <v>208</v>
      </c>
      <c r="P261" s="108"/>
    </row>
    <row r="262" spans="1:16" ht="15.6" thickTop="1" thickBot="1"/>
    <row r="263" spans="1:16" s="9" customFormat="1" ht="31.8" thickTop="1">
      <c r="A263" s="13" t="s">
        <v>6</v>
      </c>
      <c r="B263" s="14" t="s">
        <v>7</v>
      </c>
      <c r="C263" s="105"/>
      <c r="D263" s="15" t="s">
        <v>8</v>
      </c>
      <c r="E263" s="15" t="s">
        <v>9</v>
      </c>
      <c r="F263" s="15" t="s">
        <v>10</v>
      </c>
      <c r="G263" s="15"/>
      <c r="H263" s="15" t="s">
        <v>11</v>
      </c>
      <c r="I263" s="16"/>
      <c r="J263" s="105" t="s">
        <v>12</v>
      </c>
      <c r="K263" s="15" t="s">
        <v>8</v>
      </c>
      <c r="L263" s="15" t="s">
        <v>9</v>
      </c>
      <c r="M263" s="15" t="s">
        <v>10</v>
      </c>
      <c r="N263" s="15"/>
      <c r="O263" s="15" t="s">
        <v>13</v>
      </c>
      <c r="P263" s="17" t="s">
        <v>14</v>
      </c>
    </row>
    <row r="264" spans="1:16" s="9" customFormat="1" ht="30">
      <c r="A264" s="18">
        <v>19</v>
      </c>
      <c r="B264" s="19">
        <v>21739020</v>
      </c>
      <c r="C264" s="106"/>
      <c r="D264" s="20" t="s">
        <v>37</v>
      </c>
      <c r="E264" s="39">
        <v>2</v>
      </c>
      <c r="F264" s="39">
        <v>90</v>
      </c>
      <c r="G264" s="21" t="s">
        <v>25</v>
      </c>
      <c r="H264" s="22">
        <f t="shared" ref="H264:H269" si="77">F264*E264</f>
        <v>180</v>
      </c>
      <c r="I264" s="23"/>
      <c r="J264" s="106"/>
      <c r="K264" s="27" t="s">
        <v>44</v>
      </c>
      <c r="L264" s="39">
        <v>2</v>
      </c>
      <c r="M264" s="39">
        <v>85</v>
      </c>
      <c r="N264" s="21" t="s">
        <v>26</v>
      </c>
      <c r="O264" s="24">
        <f>M264*L264*0.8</f>
        <v>136</v>
      </c>
      <c r="P264" s="107">
        <f>(H275+O275)/(E275+(0.8*L275))</f>
        <v>86.323809523809516</v>
      </c>
    </row>
    <row r="265" spans="1:16" s="9" customFormat="1" ht="30">
      <c r="A265" s="25"/>
      <c r="B265" s="25"/>
      <c r="C265" s="106"/>
      <c r="D265" s="27" t="s">
        <v>23</v>
      </c>
      <c r="E265" s="40">
        <v>1</v>
      </c>
      <c r="F265" s="27">
        <v>75</v>
      </c>
      <c r="G265" s="27" t="s">
        <v>28</v>
      </c>
      <c r="H265" s="22">
        <f t="shared" si="77"/>
        <v>75</v>
      </c>
      <c r="I265" s="26"/>
      <c r="J265" s="106"/>
      <c r="K265" s="27" t="s">
        <v>22</v>
      </c>
      <c r="L265" s="39">
        <v>1</v>
      </c>
      <c r="M265" s="21">
        <v>90</v>
      </c>
      <c r="N265" s="21" t="s">
        <v>27</v>
      </c>
      <c r="O265" s="24">
        <f>M265*L265*0.8</f>
        <v>72</v>
      </c>
      <c r="P265" s="107"/>
    </row>
    <row r="266" spans="1:16" s="9" customFormat="1" ht="30">
      <c r="A266" s="25"/>
      <c r="B266" s="25"/>
      <c r="C266" s="106"/>
      <c r="D266" s="27" t="s">
        <v>38</v>
      </c>
      <c r="E266" s="40">
        <v>3</v>
      </c>
      <c r="F266" s="40">
        <v>92</v>
      </c>
      <c r="G266" s="27" t="s">
        <v>25</v>
      </c>
      <c r="H266" s="22">
        <f t="shared" si="77"/>
        <v>276</v>
      </c>
      <c r="I266" s="26"/>
      <c r="J266" s="106"/>
      <c r="K266" s="27" t="s">
        <v>43</v>
      </c>
      <c r="L266" s="40">
        <v>2</v>
      </c>
      <c r="M266" s="40">
        <v>88</v>
      </c>
      <c r="N266" s="28" t="s">
        <v>26</v>
      </c>
      <c r="O266" s="24">
        <f>M266*L266*0.8</f>
        <v>140.80000000000001</v>
      </c>
      <c r="P266" s="107"/>
    </row>
    <row r="267" spans="1:16" s="9" customFormat="1" ht="30">
      <c r="A267" s="25"/>
      <c r="B267" s="25"/>
      <c r="C267" s="106"/>
      <c r="D267" s="27" t="s">
        <v>39</v>
      </c>
      <c r="E267" s="40">
        <v>2</v>
      </c>
      <c r="F267" s="40">
        <v>78</v>
      </c>
      <c r="G267" s="27" t="s">
        <v>25</v>
      </c>
      <c r="H267" s="22">
        <f t="shared" si="77"/>
        <v>156</v>
      </c>
      <c r="I267" s="26"/>
      <c r="J267" s="106"/>
      <c r="K267" s="27"/>
      <c r="L267" s="40"/>
      <c r="M267" s="40"/>
      <c r="N267" s="28"/>
      <c r="O267" s="24">
        <f>M267*L267*0.8</f>
        <v>0</v>
      </c>
      <c r="P267" s="107"/>
    </row>
    <row r="268" spans="1:16" s="9" customFormat="1" ht="30">
      <c r="A268" s="25"/>
      <c r="B268" s="25"/>
      <c r="C268" s="106"/>
      <c r="D268" s="27" t="s">
        <v>31</v>
      </c>
      <c r="E268" s="40">
        <v>1</v>
      </c>
      <c r="F268" s="27">
        <v>75</v>
      </c>
      <c r="G268" s="27" t="s">
        <v>28</v>
      </c>
      <c r="H268" s="22">
        <f t="shared" si="77"/>
        <v>75</v>
      </c>
      <c r="I268" s="23"/>
      <c r="J268" s="106"/>
      <c r="K268" s="20"/>
      <c r="L268" s="39"/>
      <c r="M268" s="39"/>
      <c r="N268" s="21"/>
      <c r="O268" s="24">
        <f>M268*L268*0.8</f>
        <v>0</v>
      </c>
      <c r="P268" s="107"/>
    </row>
    <row r="269" spans="1:16" s="9" customFormat="1" ht="30">
      <c r="A269" s="25"/>
      <c r="B269" s="25"/>
      <c r="C269" s="106"/>
      <c r="D269" s="27" t="s">
        <v>35</v>
      </c>
      <c r="E269" s="40">
        <v>2</v>
      </c>
      <c r="F269" s="40">
        <v>87</v>
      </c>
      <c r="G269" s="27" t="s">
        <v>25</v>
      </c>
      <c r="H269" s="22">
        <f t="shared" si="77"/>
        <v>174</v>
      </c>
      <c r="I269" s="26"/>
      <c r="J269" s="106"/>
      <c r="K269" s="20"/>
      <c r="L269" s="21"/>
      <c r="M269" s="21"/>
      <c r="N269" s="21"/>
      <c r="O269" s="24">
        <v>0</v>
      </c>
      <c r="P269" s="107"/>
    </row>
    <row r="270" spans="1:16" s="9" customFormat="1" ht="30">
      <c r="A270" s="25"/>
      <c r="B270" s="25"/>
      <c r="C270" s="106"/>
      <c r="D270" s="27" t="s">
        <v>16</v>
      </c>
      <c r="E270" s="40">
        <v>3</v>
      </c>
      <c r="F270" s="40">
        <v>88</v>
      </c>
      <c r="G270" s="27" t="s">
        <v>25</v>
      </c>
      <c r="H270" s="22">
        <f t="shared" ref="H270:H272" si="78">F270*E270</f>
        <v>264</v>
      </c>
      <c r="I270" s="23"/>
      <c r="J270" s="106"/>
      <c r="K270" s="20"/>
      <c r="L270" s="21"/>
      <c r="M270" s="21"/>
      <c r="N270" s="21"/>
      <c r="O270" s="24">
        <v>0</v>
      </c>
      <c r="P270" s="107"/>
    </row>
    <row r="271" spans="1:16" s="9" customFormat="1" ht="30">
      <c r="A271" s="25"/>
      <c r="B271" s="25"/>
      <c r="C271" s="106"/>
      <c r="D271" s="27" t="s">
        <v>15</v>
      </c>
      <c r="E271" s="40">
        <v>1</v>
      </c>
      <c r="F271" s="40">
        <v>84</v>
      </c>
      <c r="G271" s="27" t="s">
        <v>28</v>
      </c>
      <c r="H271" s="22">
        <f t="shared" si="78"/>
        <v>84</v>
      </c>
      <c r="I271" s="23"/>
      <c r="J271" s="106"/>
      <c r="K271" s="20"/>
      <c r="L271" s="21"/>
      <c r="M271" s="21"/>
      <c r="N271" s="21"/>
      <c r="O271" s="24">
        <v>0</v>
      </c>
      <c r="P271" s="107"/>
    </row>
    <row r="272" spans="1:16" s="9" customFormat="1" ht="30">
      <c r="A272" s="25"/>
      <c r="B272" s="25"/>
      <c r="C272" s="106"/>
      <c r="D272" s="27" t="s">
        <v>17</v>
      </c>
      <c r="E272" s="40">
        <v>2</v>
      </c>
      <c r="F272" s="40">
        <v>90</v>
      </c>
      <c r="G272" s="27" t="s">
        <v>28</v>
      </c>
      <c r="H272" s="22">
        <f t="shared" si="78"/>
        <v>180</v>
      </c>
      <c r="I272" s="23"/>
      <c r="J272" s="106"/>
      <c r="K272" s="31"/>
      <c r="L272" s="28"/>
      <c r="M272" s="28"/>
      <c r="N272" s="28"/>
      <c r="O272" s="24">
        <v>0</v>
      </c>
      <c r="P272" s="107"/>
    </row>
    <row r="273" spans="1:16" s="9" customFormat="1" ht="15.6">
      <c r="A273" s="25"/>
      <c r="B273" s="25"/>
      <c r="C273" s="106"/>
      <c r="D273" s="27"/>
      <c r="E273" s="27"/>
      <c r="F273" s="27"/>
      <c r="G273" s="27"/>
      <c r="H273" s="22">
        <v>0</v>
      </c>
      <c r="I273" s="23"/>
      <c r="J273" s="106"/>
      <c r="K273" s="31"/>
      <c r="L273" s="28"/>
      <c r="M273" s="28"/>
      <c r="N273" s="28"/>
      <c r="O273" s="24">
        <v>0</v>
      </c>
      <c r="P273" s="107"/>
    </row>
    <row r="274" spans="1:16" s="9" customFormat="1" ht="15.6">
      <c r="A274" s="25"/>
      <c r="B274" s="25"/>
      <c r="C274" s="106"/>
      <c r="D274" s="27"/>
      <c r="E274" s="27"/>
      <c r="F274" s="27"/>
      <c r="G274" s="27"/>
      <c r="H274" s="22">
        <f t="shared" ref="H274" si="79">F274*E274</f>
        <v>0</v>
      </c>
      <c r="I274" s="23"/>
      <c r="J274" s="106"/>
      <c r="K274" s="27"/>
      <c r="L274" s="28"/>
      <c r="M274" s="28"/>
      <c r="N274" s="28"/>
      <c r="O274" s="24">
        <f t="shared" ref="O274" si="80">M274*L274*0.8</f>
        <v>0</v>
      </c>
      <c r="P274" s="107"/>
    </row>
    <row r="275" spans="1:16" s="9" customFormat="1" ht="16.2" thickBot="1">
      <c r="A275" s="32"/>
      <c r="B275" s="32"/>
      <c r="C275" s="33"/>
      <c r="D275" s="34" t="s">
        <v>18</v>
      </c>
      <c r="E275" s="35">
        <f>SUM(E264:E274)</f>
        <v>17</v>
      </c>
      <c r="F275" s="36">
        <f>SUM(F264:F274)</f>
        <v>759</v>
      </c>
      <c r="G275" s="36"/>
      <c r="H275" s="37">
        <f>SUM(H264:H274)</f>
        <v>1464</v>
      </c>
      <c r="I275" s="38"/>
      <c r="J275" s="33"/>
      <c r="K275" s="34" t="s">
        <v>19</v>
      </c>
      <c r="L275" s="35">
        <f>SUM(L264:L274)</f>
        <v>5</v>
      </c>
      <c r="M275" s="35">
        <f t="shared" ref="M275" si="81">SUM(M264:M274)</f>
        <v>263</v>
      </c>
      <c r="N275" s="35"/>
      <c r="O275" s="35">
        <f>SUM(O264:O274)</f>
        <v>348.8</v>
      </c>
      <c r="P275" s="108"/>
    </row>
    <row r="276" spans="1:16" ht="15.6" thickTop="1" thickBot="1"/>
    <row r="277" spans="1:16" s="9" customFormat="1" ht="31.8" thickTop="1">
      <c r="A277" s="13" t="s">
        <v>6</v>
      </c>
      <c r="B277" s="14" t="s">
        <v>7</v>
      </c>
      <c r="C277" s="105"/>
      <c r="D277" s="15" t="s">
        <v>8</v>
      </c>
      <c r="E277" s="15" t="s">
        <v>9</v>
      </c>
      <c r="F277" s="15" t="s">
        <v>10</v>
      </c>
      <c r="G277" s="15"/>
      <c r="H277" s="15" t="s">
        <v>11</v>
      </c>
      <c r="I277" s="16"/>
      <c r="J277" s="105" t="s">
        <v>12</v>
      </c>
      <c r="K277" s="15" t="s">
        <v>8</v>
      </c>
      <c r="L277" s="15" t="s">
        <v>9</v>
      </c>
      <c r="M277" s="15" t="s">
        <v>10</v>
      </c>
      <c r="N277" s="15"/>
      <c r="O277" s="15" t="s">
        <v>13</v>
      </c>
      <c r="P277" s="17" t="s">
        <v>14</v>
      </c>
    </row>
    <row r="278" spans="1:16" s="9" customFormat="1" ht="30">
      <c r="A278" s="18">
        <v>20</v>
      </c>
      <c r="B278" s="19">
        <v>21739021</v>
      </c>
      <c r="C278" s="106"/>
      <c r="D278" s="20" t="s">
        <v>20</v>
      </c>
      <c r="E278" s="39">
        <v>2</v>
      </c>
      <c r="F278" s="39">
        <v>93</v>
      </c>
      <c r="G278" s="21" t="s">
        <v>25</v>
      </c>
      <c r="H278" s="22">
        <f t="shared" ref="H278:H283" si="82">F278*E278</f>
        <v>186</v>
      </c>
      <c r="I278" s="23"/>
      <c r="J278" s="106"/>
      <c r="K278" s="27" t="s">
        <v>21</v>
      </c>
      <c r="L278" s="39">
        <v>2</v>
      </c>
      <c r="M278" s="39">
        <v>95</v>
      </c>
      <c r="N278" s="21" t="s">
        <v>26</v>
      </c>
      <c r="O278" s="24">
        <f>M278*L278*0.8</f>
        <v>152</v>
      </c>
      <c r="P278" s="107">
        <f>(H289+O289)/(E289+(0.8*L289))</f>
        <v>86.099099099099107</v>
      </c>
    </row>
    <row r="279" spans="1:16" s="9" customFormat="1" ht="30">
      <c r="A279" s="25"/>
      <c r="B279" s="25"/>
      <c r="C279" s="106"/>
      <c r="D279" s="27" t="s">
        <v>34</v>
      </c>
      <c r="E279" s="40">
        <v>2</v>
      </c>
      <c r="F279" s="27">
        <v>94</v>
      </c>
      <c r="G279" s="27" t="s">
        <v>25</v>
      </c>
      <c r="H279" s="22">
        <f t="shared" si="82"/>
        <v>188</v>
      </c>
      <c r="I279" s="26"/>
      <c r="J279" s="106"/>
      <c r="K279" s="27" t="s">
        <v>30</v>
      </c>
      <c r="L279" s="39">
        <v>2</v>
      </c>
      <c r="M279" s="21">
        <v>79</v>
      </c>
      <c r="N279" s="21" t="s">
        <v>26</v>
      </c>
      <c r="O279" s="24">
        <f>M279*L279*0.8</f>
        <v>126.4</v>
      </c>
      <c r="P279" s="107"/>
    </row>
    <row r="280" spans="1:16" s="9" customFormat="1" ht="30">
      <c r="A280" s="25"/>
      <c r="B280" s="25"/>
      <c r="C280" s="106"/>
      <c r="D280" s="27" t="s">
        <v>15</v>
      </c>
      <c r="E280" s="40">
        <v>1</v>
      </c>
      <c r="F280" s="40">
        <v>92</v>
      </c>
      <c r="G280" s="27" t="s">
        <v>28</v>
      </c>
      <c r="H280" s="22">
        <f t="shared" si="82"/>
        <v>92</v>
      </c>
      <c r="I280" s="26"/>
      <c r="J280" s="106"/>
      <c r="K280" s="27"/>
      <c r="L280" s="40"/>
      <c r="M280" s="40"/>
      <c r="N280" s="28"/>
      <c r="O280" s="24">
        <f>M280*L280*0.8</f>
        <v>0</v>
      </c>
      <c r="P280" s="107"/>
    </row>
    <row r="281" spans="1:16" s="9" customFormat="1" ht="30">
      <c r="A281" s="25"/>
      <c r="B281" s="25"/>
      <c r="C281" s="106"/>
      <c r="D281" s="27" t="s">
        <v>16</v>
      </c>
      <c r="E281" s="40">
        <v>3</v>
      </c>
      <c r="F281" s="40">
        <v>90</v>
      </c>
      <c r="G281" s="27" t="s">
        <v>25</v>
      </c>
      <c r="H281" s="22">
        <f t="shared" si="82"/>
        <v>270</v>
      </c>
      <c r="I281" s="26"/>
      <c r="J281" s="106"/>
      <c r="K281" s="27"/>
      <c r="L281" s="40"/>
      <c r="M281" s="40"/>
      <c r="N281" s="28"/>
      <c r="O281" s="24">
        <f>M281*L281*0.8</f>
        <v>0</v>
      </c>
      <c r="P281" s="107"/>
    </row>
    <row r="282" spans="1:16" s="9" customFormat="1" ht="30">
      <c r="A282" s="25"/>
      <c r="B282" s="25"/>
      <c r="C282" s="106"/>
      <c r="D282" s="27" t="s">
        <v>24</v>
      </c>
      <c r="E282" s="40">
        <v>2</v>
      </c>
      <c r="F282" s="27">
        <v>90</v>
      </c>
      <c r="G282" s="27" t="s">
        <v>25</v>
      </c>
      <c r="H282" s="22">
        <f t="shared" si="82"/>
        <v>180</v>
      </c>
      <c r="I282" s="23"/>
      <c r="J282" s="106"/>
      <c r="K282" s="20"/>
      <c r="L282" s="39"/>
      <c r="M282" s="39"/>
      <c r="N282" s="21"/>
      <c r="O282" s="24">
        <f>M282*L282*0.8</f>
        <v>0</v>
      </c>
      <c r="P282" s="107"/>
    </row>
    <row r="283" spans="1:16" s="9" customFormat="1" ht="30">
      <c r="A283" s="25"/>
      <c r="B283" s="25"/>
      <c r="C283" s="106"/>
      <c r="D283" s="27" t="s">
        <v>40</v>
      </c>
      <c r="E283" s="40">
        <v>2</v>
      </c>
      <c r="F283" s="40">
        <v>90</v>
      </c>
      <c r="G283" s="27" t="s">
        <v>25</v>
      </c>
      <c r="H283" s="22">
        <f t="shared" si="82"/>
        <v>180</v>
      </c>
      <c r="I283" s="26"/>
      <c r="J283" s="106"/>
      <c r="K283" s="20"/>
      <c r="L283" s="21"/>
      <c r="M283" s="21"/>
      <c r="N283" s="21"/>
      <c r="O283" s="24">
        <v>0</v>
      </c>
      <c r="P283" s="107"/>
    </row>
    <row r="284" spans="1:16" s="9" customFormat="1" ht="30">
      <c r="A284" s="25"/>
      <c r="B284" s="25"/>
      <c r="C284" s="106"/>
      <c r="D284" s="27" t="s">
        <v>31</v>
      </c>
      <c r="E284" s="40">
        <v>1</v>
      </c>
      <c r="F284" s="40">
        <v>97</v>
      </c>
      <c r="G284" s="27" t="s">
        <v>28</v>
      </c>
      <c r="H284" s="22">
        <f t="shared" ref="H284:H287" si="83">F284*E284</f>
        <v>97</v>
      </c>
      <c r="I284" s="23"/>
      <c r="J284" s="106"/>
      <c r="K284" s="20"/>
      <c r="L284" s="21"/>
      <c r="M284" s="21"/>
      <c r="N284" s="21"/>
      <c r="O284" s="24">
        <v>0</v>
      </c>
      <c r="P284" s="107"/>
    </row>
    <row r="285" spans="1:16" s="9" customFormat="1" ht="30">
      <c r="A285" s="25"/>
      <c r="B285" s="25"/>
      <c r="C285" s="106"/>
      <c r="D285" s="27" t="s">
        <v>38</v>
      </c>
      <c r="E285" s="40">
        <v>3</v>
      </c>
      <c r="F285" s="40">
        <v>60</v>
      </c>
      <c r="G285" s="27" t="s">
        <v>25</v>
      </c>
      <c r="H285" s="22">
        <f t="shared" si="83"/>
        <v>180</v>
      </c>
      <c r="I285" s="23"/>
      <c r="J285" s="106"/>
      <c r="K285" s="20"/>
      <c r="L285" s="21"/>
      <c r="M285" s="21"/>
      <c r="N285" s="21"/>
      <c r="O285" s="24">
        <v>0</v>
      </c>
      <c r="P285" s="107"/>
    </row>
    <row r="286" spans="1:16" s="9" customFormat="1" ht="30">
      <c r="A286" s="25"/>
      <c r="B286" s="25"/>
      <c r="C286" s="106"/>
      <c r="D286" s="27" t="s">
        <v>23</v>
      </c>
      <c r="E286" s="27">
        <v>1</v>
      </c>
      <c r="F286" s="27">
        <v>80</v>
      </c>
      <c r="G286" s="27" t="s">
        <v>28</v>
      </c>
      <c r="H286" s="22">
        <f t="shared" si="83"/>
        <v>80</v>
      </c>
      <c r="I286" s="23"/>
      <c r="J286" s="106"/>
      <c r="K286" s="31"/>
      <c r="L286" s="28"/>
      <c r="M286" s="28"/>
      <c r="N286" s="28"/>
      <c r="O286" s="24">
        <v>0</v>
      </c>
      <c r="P286" s="107"/>
    </row>
    <row r="287" spans="1:16" s="9" customFormat="1" ht="30">
      <c r="A287" s="25"/>
      <c r="B287" s="25"/>
      <c r="C287" s="106"/>
      <c r="D287" s="27" t="s">
        <v>17</v>
      </c>
      <c r="E287" s="27">
        <v>2</v>
      </c>
      <c r="F287" s="27">
        <v>90</v>
      </c>
      <c r="G287" s="27" t="s">
        <v>28</v>
      </c>
      <c r="H287" s="22">
        <f t="shared" si="83"/>
        <v>180</v>
      </c>
      <c r="I287" s="23"/>
      <c r="J287" s="106"/>
      <c r="K287" s="31"/>
      <c r="L287" s="28"/>
      <c r="M287" s="28"/>
      <c r="N287" s="28"/>
      <c r="O287" s="24">
        <v>0</v>
      </c>
      <c r="P287" s="107"/>
    </row>
    <row r="288" spans="1:16" s="9" customFormat="1" ht="15.6">
      <c r="A288" s="25"/>
      <c r="B288" s="25"/>
      <c r="C288" s="106"/>
      <c r="D288" s="27"/>
      <c r="E288" s="27"/>
      <c r="F288" s="27"/>
      <c r="G288" s="27"/>
      <c r="H288" s="22">
        <f t="shared" ref="H288" si="84">F288*E288</f>
        <v>0</v>
      </c>
      <c r="I288" s="23"/>
      <c r="J288" s="106"/>
      <c r="K288" s="27"/>
      <c r="L288" s="28"/>
      <c r="M288" s="28"/>
      <c r="N288" s="28"/>
      <c r="O288" s="24">
        <f t="shared" ref="O288" si="85">M288*L288*0.8</f>
        <v>0</v>
      </c>
      <c r="P288" s="107"/>
    </row>
    <row r="289" spans="1:16" s="9" customFormat="1" ht="16.2" thickBot="1">
      <c r="A289" s="32"/>
      <c r="B289" s="32"/>
      <c r="C289" s="33"/>
      <c r="D289" s="34" t="s">
        <v>18</v>
      </c>
      <c r="E289" s="35">
        <f>SUM(E278:E288)</f>
        <v>19</v>
      </c>
      <c r="F289" s="36">
        <f>SUM(F278:F288)</f>
        <v>876</v>
      </c>
      <c r="G289" s="36"/>
      <c r="H289" s="37">
        <f>SUM(H278:H288)</f>
        <v>1633</v>
      </c>
      <c r="I289" s="38"/>
      <c r="J289" s="33"/>
      <c r="K289" s="34" t="s">
        <v>19</v>
      </c>
      <c r="L289" s="35">
        <f>SUM(L278:L288)</f>
        <v>4</v>
      </c>
      <c r="M289" s="35">
        <f t="shared" ref="M289" si="86">SUM(M278:M288)</f>
        <v>174</v>
      </c>
      <c r="N289" s="35"/>
      <c r="O289" s="35">
        <f>SUM(O278:O288)</f>
        <v>278.39999999999998</v>
      </c>
      <c r="P289" s="108"/>
    </row>
    <row r="290" spans="1:16" ht="15.6" thickTop="1" thickBot="1"/>
    <row r="291" spans="1:16" s="9" customFormat="1" ht="31.8" thickTop="1">
      <c r="A291" s="13" t="s">
        <v>6</v>
      </c>
      <c r="B291" s="14" t="s">
        <v>7</v>
      </c>
      <c r="C291" s="105"/>
      <c r="D291" s="15" t="s">
        <v>8</v>
      </c>
      <c r="E291" s="15" t="s">
        <v>9</v>
      </c>
      <c r="F291" s="15" t="s">
        <v>10</v>
      </c>
      <c r="G291" s="15"/>
      <c r="H291" s="15" t="s">
        <v>11</v>
      </c>
      <c r="I291" s="16"/>
      <c r="J291" s="105" t="s">
        <v>12</v>
      </c>
      <c r="K291" s="15" t="s">
        <v>8</v>
      </c>
      <c r="L291" s="15" t="s">
        <v>9</v>
      </c>
      <c r="M291" s="15" t="s">
        <v>10</v>
      </c>
      <c r="N291" s="15"/>
      <c r="O291" s="15" t="s">
        <v>13</v>
      </c>
      <c r="P291" s="17" t="s">
        <v>14</v>
      </c>
    </row>
    <row r="292" spans="1:16" s="9" customFormat="1" ht="30">
      <c r="A292" s="18">
        <v>21</v>
      </c>
      <c r="B292" s="19">
        <v>21739022</v>
      </c>
      <c r="C292" s="106"/>
      <c r="D292" s="20" t="s">
        <v>37</v>
      </c>
      <c r="E292" s="39">
        <v>2</v>
      </c>
      <c r="F292" s="39">
        <v>90</v>
      </c>
      <c r="G292" s="21" t="s">
        <v>25</v>
      </c>
      <c r="H292" s="22">
        <f t="shared" ref="H292:H297" si="87">F292*E292</f>
        <v>180</v>
      </c>
      <c r="I292" s="23"/>
      <c r="J292" s="106"/>
      <c r="K292" s="27" t="s">
        <v>22</v>
      </c>
      <c r="L292" s="39">
        <v>1</v>
      </c>
      <c r="M292" s="39">
        <v>90</v>
      </c>
      <c r="N292" s="21" t="s">
        <v>27</v>
      </c>
      <c r="O292" s="24">
        <f>M292*L292*0.8</f>
        <v>72</v>
      </c>
      <c r="P292" s="107">
        <f>(H303+O303)/(E303+(0.8*L303))</f>
        <v>87.821052631578937</v>
      </c>
    </row>
    <row r="293" spans="1:16" s="9" customFormat="1" ht="30">
      <c r="A293" s="25"/>
      <c r="B293" s="25"/>
      <c r="C293" s="106"/>
      <c r="D293" s="27" t="s">
        <v>15</v>
      </c>
      <c r="E293" s="40">
        <v>1</v>
      </c>
      <c r="F293" s="40">
        <v>88</v>
      </c>
      <c r="G293" s="27" t="s">
        <v>28</v>
      </c>
      <c r="H293" s="22">
        <f t="shared" si="87"/>
        <v>88</v>
      </c>
      <c r="I293" s="26"/>
      <c r="J293" s="106"/>
      <c r="K293" s="27" t="s">
        <v>44</v>
      </c>
      <c r="L293" s="39">
        <v>2</v>
      </c>
      <c r="M293" s="39">
        <v>86</v>
      </c>
      <c r="N293" s="21" t="s">
        <v>26</v>
      </c>
      <c r="O293" s="24">
        <f>M293*L293*0.8</f>
        <v>137.6</v>
      </c>
      <c r="P293" s="107"/>
    </row>
    <row r="294" spans="1:16" s="9" customFormat="1" ht="30">
      <c r="A294" s="25"/>
      <c r="B294" s="25"/>
      <c r="C294" s="106"/>
      <c r="D294" s="27" t="s">
        <v>38</v>
      </c>
      <c r="E294" s="40">
        <v>3</v>
      </c>
      <c r="F294" s="40">
        <v>88</v>
      </c>
      <c r="G294" s="27" t="s">
        <v>25</v>
      </c>
      <c r="H294" s="22">
        <f t="shared" si="87"/>
        <v>264</v>
      </c>
      <c r="I294" s="26"/>
      <c r="J294" s="106"/>
      <c r="K294" s="27" t="s">
        <v>43</v>
      </c>
      <c r="L294" s="40">
        <v>2</v>
      </c>
      <c r="M294" s="40">
        <v>90</v>
      </c>
      <c r="N294" s="28" t="s">
        <v>26</v>
      </c>
      <c r="O294" s="24">
        <f>M294*L294*0.8</f>
        <v>144</v>
      </c>
      <c r="P294" s="107"/>
    </row>
    <row r="295" spans="1:16" s="9" customFormat="1" ht="30">
      <c r="A295" s="25"/>
      <c r="B295" s="25"/>
      <c r="C295" s="106"/>
      <c r="D295" s="27" t="s">
        <v>32</v>
      </c>
      <c r="E295" s="40">
        <v>2</v>
      </c>
      <c r="F295" s="40">
        <v>88</v>
      </c>
      <c r="G295" s="27" t="s">
        <v>25</v>
      </c>
      <c r="H295" s="22">
        <f t="shared" si="87"/>
        <v>176</v>
      </c>
      <c r="I295" s="26"/>
      <c r="J295" s="106"/>
      <c r="K295" s="27"/>
      <c r="L295" s="40"/>
      <c r="M295" s="40"/>
      <c r="N295" s="28"/>
      <c r="O295" s="24">
        <f>M295*L295*0.8</f>
        <v>0</v>
      </c>
      <c r="P295" s="107"/>
    </row>
    <row r="296" spans="1:16" s="9" customFormat="1" ht="30">
      <c r="A296" s="25"/>
      <c r="B296" s="25"/>
      <c r="C296" s="106"/>
      <c r="D296" s="27" t="s">
        <v>17</v>
      </c>
      <c r="E296" s="40">
        <v>2</v>
      </c>
      <c r="F296" s="40">
        <v>92</v>
      </c>
      <c r="G296" s="27" t="s">
        <v>28</v>
      </c>
      <c r="H296" s="22">
        <f t="shared" si="87"/>
        <v>184</v>
      </c>
      <c r="I296" s="23"/>
      <c r="J296" s="106"/>
      <c r="K296" s="20"/>
      <c r="L296" s="39"/>
      <c r="M296" s="39"/>
      <c r="N296" s="21"/>
      <c r="O296" s="24">
        <f>M296*L296*0.8</f>
        <v>0</v>
      </c>
      <c r="P296" s="107"/>
    </row>
    <row r="297" spans="1:16" s="9" customFormat="1" ht="30">
      <c r="A297" s="25"/>
      <c r="B297" s="25"/>
      <c r="C297" s="106"/>
      <c r="D297" s="27" t="s">
        <v>31</v>
      </c>
      <c r="E297" s="40">
        <v>1</v>
      </c>
      <c r="F297" s="40">
        <v>75</v>
      </c>
      <c r="G297" s="27" t="s">
        <v>28</v>
      </c>
      <c r="H297" s="22">
        <f t="shared" si="87"/>
        <v>75</v>
      </c>
      <c r="I297" s="26"/>
      <c r="J297" s="106"/>
      <c r="K297" s="20"/>
      <c r="L297" s="21"/>
      <c r="M297" s="21"/>
      <c r="N297" s="21"/>
      <c r="O297" s="24">
        <v>0</v>
      </c>
      <c r="P297" s="107"/>
    </row>
    <row r="298" spans="1:16" s="9" customFormat="1" ht="30">
      <c r="A298" s="25"/>
      <c r="B298" s="25"/>
      <c r="C298" s="106"/>
      <c r="D298" s="27" t="s">
        <v>16</v>
      </c>
      <c r="E298" s="40">
        <v>3</v>
      </c>
      <c r="F298" s="40">
        <v>90</v>
      </c>
      <c r="G298" s="27" t="s">
        <v>25</v>
      </c>
      <c r="H298" s="22">
        <f t="shared" ref="H298:H300" si="88">F298*E298</f>
        <v>270</v>
      </c>
      <c r="I298" s="23"/>
      <c r="J298" s="106"/>
      <c r="K298" s="20"/>
      <c r="L298" s="21"/>
      <c r="M298" s="21"/>
      <c r="N298" s="21"/>
      <c r="O298" s="24">
        <v>0</v>
      </c>
      <c r="P298" s="107"/>
    </row>
    <row r="299" spans="1:16" s="9" customFormat="1" ht="30">
      <c r="A299" s="25"/>
      <c r="B299" s="25"/>
      <c r="C299" s="106"/>
      <c r="D299" s="27" t="s">
        <v>23</v>
      </c>
      <c r="E299" s="40">
        <v>1</v>
      </c>
      <c r="F299" s="40">
        <v>78</v>
      </c>
      <c r="G299" s="27" t="s">
        <v>28</v>
      </c>
      <c r="H299" s="22">
        <f t="shared" si="88"/>
        <v>78</v>
      </c>
      <c r="I299" s="23"/>
      <c r="J299" s="106"/>
      <c r="K299" s="20"/>
      <c r="L299" s="21"/>
      <c r="M299" s="21"/>
      <c r="N299" s="21"/>
      <c r="O299" s="24">
        <v>0</v>
      </c>
      <c r="P299" s="107"/>
    </row>
    <row r="300" spans="1:16" s="9" customFormat="1" ht="15.6">
      <c r="A300" s="25"/>
      <c r="B300" s="25"/>
      <c r="C300" s="106"/>
      <c r="D300" s="27"/>
      <c r="E300" s="27"/>
      <c r="F300" s="27"/>
      <c r="G300" s="27"/>
      <c r="H300" s="22">
        <f t="shared" si="88"/>
        <v>0</v>
      </c>
      <c r="I300" s="23"/>
      <c r="J300" s="106"/>
      <c r="K300" s="31"/>
      <c r="L300" s="28"/>
      <c r="M300" s="28"/>
      <c r="N300" s="28"/>
      <c r="O300" s="24">
        <v>0</v>
      </c>
      <c r="P300" s="107"/>
    </row>
    <row r="301" spans="1:16" s="9" customFormat="1" ht="15.6">
      <c r="A301" s="25"/>
      <c r="B301" s="25"/>
      <c r="C301" s="106"/>
      <c r="D301" s="27"/>
      <c r="E301" s="27"/>
      <c r="F301" s="27"/>
      <c r="G301" s="27"/>
      <c r="H301" s="22">
        <v>0</v>
      </c>
      <c r="I301" s="23"/>
      <c r="J301" s="106"/>
      <c r="K301" s="31"/>
      <c r="L301" s="28"/>
      <c r="M301" s="28"/>
      <c r="N301" s="28"/>
      <c r="O301" s="24">
        <v>0</v>
      </c>
      <c r="P301" s="107"/>
    </row>
    <row r="302" spans="1:16" s="9" customFormat="1" ht="15.6">
      <c r="A302" s="25"/>
      <c r="B302" s="25"/>
      <c r="C302" s="106"/>
      <c r="D302" s="27"/>
      <c r="E302" s="27"/>
      <c r="F302" s="27"/>
      <c r="G302" s="27"/>
      <c r="H302" s="22">
        <f t="shared" ref="H302" si="89">F302*E302</f>
        <v>0</v>
      </c>
      <c r="I302" s="23"/>
      <c r="J302" s="106"/>
      <c r="K302" s="27"/>
      <c r="L302" s="28"/>
      <c r="M302" s="28"/>
      <c r="N302" s="28"/>
      <c r="O302" s="24">
        <f t="shared" ref="O302" si="90">M302*L302*0.8</f>
        <v>0</v>
      </c>
      <c r="P302" s="107"/>
    </row>
    <row r="303" spans="1:16" s="9" customFormat="1" ht="16.2" thickBot="1">
      <c r="A303" s="32"/>
      <c r="B303" s="32"/>
      <c r="C303" s="33"/>
      <c r="D303" s="34" t="s">
        <v>18</v>
      </c>
      <c r="E303" s="35">
        <f>SUM(E292:E302)</f>
        <v>15</v>
      </c>
      <c r="F303" s="36">
        <f>SUM(F292:F302)</f>
        <v>689</v>
      </c>
      <c r="G303" s="36"/>
      <c r="H303" s="37">
        <f>SUM(H292:H302)</f>
        <v>1315</v>
      </c>
      <c r="I303" s="38"/>
      <c r="J303" s="33"/>
      <c r="K303" s="34" t="s">
        <v>19</v>
      </c>
      <c r="L303" s="35">
        <f>SUM(L292:L302)</f>
        <v>5</v>
      </c>
      <c r="M303" s="35">
        <f t="shared" ref="M303" si="91">SUM(M292:M302)</f>
        <v>266</v>
      </c>
      <c r="N303" s="35"/>
      <c r="O303" s="35">
        <f>SUM(O292:O302)</f>
        <v>353.6</v>
      </c>
      <c r="P303" s="108"/>
    </row>
    <row r="304" spans="1:16" ht="15.6" thickTop="1" thickBot="1"/>
    <row r="305" spans="1:16" s="9" customFormat="1" ht="31.8" thickTop="1">
      <c r="A305" s="13" t="s">
        <v>6</v>
      </c>
      <c r="B305" s="14" t="s">
        <v>7</v>
      </c>
      <c r="C305" s="105"/>
      <c r="D305" s="15" t="s">
        <v>8</v>
      </c>
      <c r="E305" s="15" t="s">
        <v>9</v>
      </c>
      <c r="F305" s="15" t="s">
        <v>10</v>
      </c>
      <c r="G305" s="15"/>
      <c r="H305" s="15" t="s">
        <v>11</v>
      </c>
      <c r="I305" s="16"/>
      <c r="J305" s="105" t="s">
        <v>12</v>
      </c>
      <c r="K305" s="15" t="s">
        <v>8</v>
      </c>
      <c r="L305" s="15" t="s">
        <v>9</v>
      </c>
      <c r="M305" s="15" t="s">
        <v>10</v>
      </c>
      <c r="N305" s="15"/>
      <c r="O305" s="15" t="s">
        <v>13</v>
      </c>
      <c r="P305" s="17" t="s">
        <v>14</v>
      </c>
    </row>
    <row r="306" spans="1:16" s="9" customFormat="1" ht="30">
      <c r="A306" s="18">
        <v>22</v>
      </c>
      <c r="B306" s="19">
        <v>21739023</v>
      </c>
      <c r="C306" s="106"/>
      <c r="D306" s="20" t="s">
        <v>15</v>
      </c>
      <c r="E306" s="39">
        <v>1</v>
      </c>
      <c r="F306" s="39">
        <v>74</v>
      </c>
      <c r="G306" s="21" t="s">
        <v>28</v>
      </c>
      <c r="H306" s="22">
        <f t="shared" ref="H306:H311" si="92">F306*E306</f>
        <v>74</v>
      </c>
      <c r="I306" s="23"/>
      <c r="J306" s="106"/>
      <c r="K306" s="27" t="s">
        <v>22</v>
      </c>
      <c r="L306" s="39">
        <v>1</v>
      </c>
      <c r="M306" s="39">
        <v>70</v>
      </c>
      <c r="N306" s="21" t="s">
        <v>27</v>
      </c>
      <c r="O306" s="24">
        <f>M306*L306*0.8</f>
        <v>56</v>
      </c>
      <c r="P306" s="107">
        <f>(H317+O317)/(E317+(0.8*L317))</f>
        <v>78.402298850574724</v>
      </c>
    </row>
    <row r="307" spans="1:16" s="9" customFormat="1" ht="30">
      <c r="A307" s="25"/>
      <c r="B307" s="25"/>
      <c r="C307" s="106"/>
      <c r="D307" s="27" t="s">
        <v>31</v>
      </c>
      <c r="E307" s="40">
        <v>1</v>
      </c>
      <c r="F307" s="27">
        <v>75</v>
      </c>
      <c r="G307" s="27" t="s">
        <v>28</v>
      </c>
      <c r="H307" s="22">
        <f t="shared" si="92"/>
        <v>75</v>
      </c>
      <c r="I307" s="26"/>
      <c r="J307" s="106"/>
      <c r="K307" s="27" t="s">
        <v>43</v>
      </c>
      <c r="L307" s="39">
        <v>2</v>
      </c>
      <c r="M307" s="39">
        <v>82</v>
      </c>
      <c r="N307" s="21" t="s">
        <v>26</v>
      </c>
      <c r="O307" s="24">
        <f>M307*L307*0.8</f>
        <v>131.20000000000002</v>
      </c>
      <c r="P307" s="107"/>
    </row>
    <row r="308" spans="1:16" s="9" customFormat="1" ht="30">
      <c r="A308" s="25"/>
      <c r="B308" s="25"/>
      <c r="C308" s="106"/>
      <c r="D308" s="27" t="s">
        <v>38</v>
      </c>
      <c r="E308" s="40">
        <v>3</v>
      </c>
      <c r="F308" s="40">
        <v>64</v>
      </c>
      <c r="G308" s="27" t="s">
        <v>25</v>
      </c>
      <c r="H308" s="22">
        <f t="shared" si="92"/>
        <v>192</v>
      </c>
      <c r="I308" s="26"/>
      <c r="J308" s="106"/>
      <c r="K308" s="27"/>
      <c r="L308" s="40"/>
      <c r="M308" s="40"/>
      <c r="N308" s="28"/>
      <c r="O308" s="24">
        <f>M308*L308*0.8</f>
        <v>0</v>
      </c>
      <c r="P308" s="107"/>
    </row>
    <row r="309" spans="1:16" s="9" customFormat="1" ht="30">
      <c r="A309" s="25"/>
      <c r="B309" s="25"/>
      <c r="C309" s="106"/>
      <c r="D309" s="27" t="s">
        <v>17</v>
      </c>
      <c r="E309" s="40">
        <v>2</v>
      </c>
      <c r="F309" s="40">
        <v>83</v>
      </c>
      <c r="G309" s="27" t="s">
        <v>28</v>
      </c>
      <c r="H309" s="22">
        <f t="shared" si="92"/>
        <v>166</v>
      </c>
      <c r="I309" s="26"/>
      <c r="J309" s="106"/>
      <c r="K309" s="27"/>
      <c r="L309" s="40"/>
      <c r="M309" s="40"/>
      <c r="N309" s="28"/>
      <c r="O309" s="24">
        <f>M309*L309*0.8</f>
        <v>0</v>
      </c>
      <c r="P309" s="107"/>
    </row>
    <row r="310" spans="1:16" s="9" customFormat="1" ht="30">
      <c r="A310" s="25"/>
      <c r="B310" s="25"/>
      <c r="C310" s="106"/>
      <c r="D310" s="27" t="s">
        <v>32</v>
      </c>
      <c r="E310" s="40">
        <v>2</v>
      </c>
      <c r="F310" s="40">
        <v>92</v>
      </c>
      <c r="G310" s="27" t="s">
        <v>25</v>
      </c>
      <c r="H310" s="22">
        <f t="shared" si="92"/>
        <v>184</v>
      </c>
      <c r="I310" s="23"/>
      <c r="J310" s="106"/>
      <c r="K310" s="20"/>
      <c r="L310" s="39"/>
      <c r="M310" s="39"/>
      <c r="N310" s="21"/>
      <c r="O310" s="24">
        <f>M310*L310*0.8</f>
        <v>0</v>
      </c>
      <c r="P310" s="107"/>
    </row>
    <row r="311" spans="1:16" s="9" customFormat="1" ht="30">
      <c r="A311" s="25"/>
      <c r="B311" s="25"/>
      <c r="C311" s="106"/>
      <c r="D311" s="27" t="s">
        <v>34</v>
      </c>
      <c r="E311" s="40">
        <v>2</v>
      </c>
      <c r="F311" s="40">
        <v>93</v>
      </c>
      <c r="G311" s="27" t="s">
        <v>25</v>
      </c>
      <c r="H311" s="22">
        <f t="shared" si="92"/>
        <v>186</v>
      </c>
      <c r="I311" s="26"/>
      <c r="J311" s="106"/>
      <c r="K311" s="20"/>
      <c r="L311" s="21"/>
      <c r="M311" s="21"/>
      <c r="N311" s="21"/>
      <c r="O311" s="24">
        <v>0</v>
      </c>
      <c r="P311" s="107"/>
    </row>
    <row r="312" spans="1:16" s="9" customFormat="1" ht="30">
      <c r="A312" s="25"/>
      <c r="B312" s="25"/>
      <c r="C312" s="106"/>
      <c r="D312" s="27" t="s">
        <v>23</v>
      </c>
      <c r="E312" s="40">
        <v>1</v>
      </c>
      <c r="F312" s="40">
        <v>75</v>
      </c>
      <c r="G312" s="27" t="s">
        <v>28</v>
      </c>
      <c r="H312" s="22">
        <f t="shared" ref="H312:H314" si="93">F312*E312</f>
        <v>75</v>
      </c>
      <c r="I312" s="23"/>
      <c r="J312" s="106"/>
      <c r="K312" s="20"/>
      <c r="L312" s="21"/>
      <c r="M312" s="21"/>
      <c r="N312" s="21"/>
      <c r="O312" s="24">
        <v>0</v>
      </c>
      <c r="P312" s="107"/>
    </row>
    <row r="313" spans="1:16" s="9" customFormat="1" ht="30">
      <c r="A313" s="25"/>
      <c r="B313" s="25"/>
      <c r="C313" s="106"/>
      <c r="D313" s="27" t="s">
        <v>16</v>
      </c>
      <c r="E313" s="40">
        <v>3</v>
      </c>
      <c r="F313" s="40">
        <v>75</v>
      </c>
      <c r="G313" s="27" t="s">
        <v>25</v>
      </c>
      <c r="H313" s="22">
        <f t="shared" si="93"/>
        <v>225</v>
      </c>
      <c r="I313" s="23"/>
      <c r="J313" s="106"/>
      <c r="K313" s="20"/>
      <c r="L313" s="21"/>
      <c r="M313" s="21"/>
      <c r="N313" s="21"/>
      <c r="O313" s="24">
        <v>0</v>
      </c>
      <c r="P313" s="107"/>
    </row>
    <row r="314" spans="1:16" s="9" customFormat="1" ht="15.6">
      <c r="A314" s="25"/>
      <c r="B314" s="25"/>
      <c r="C314" s="106"/>
      <c r="D314" s="27"/>
      <c r="E314" s="27"/>
      <c r="F314" s="27"/>
      <c r="G314" s="27"/>
      <c r="H314" s="22">
        <f t="shared" si="93"/>
        <v>0</v>
      </c>
      <c r="I314" s="23"/>
      <c r="J314" s="106"/>
      <c r="K314" s="31"/>
      <c r="L314" s="28"/>
      <c r="M314" s="28"/>
      <c r="N314" s="28"/>
      <c r="O314" s="24">
        <v>0</v>
      </c>
      <c r="P314" s="107"/>
    </row>
    <row r="315" spans="1:16" s="9" customFormat="1" ht="15.6">
      <c r="A315" s="25"/>
      <c r="B315" s="25"/>
      <c r="C315" s="106"/>
      <c r="D315" s="27"/>
      <c r="E315" s="27"/>
      <c r="F315" s="27"/>
      <c r="G315" s="27"/>
      <c r="H315" s="22">
        <v>0</v>
      </c>
      <c r="I315" s="23"/>
      <c r="J315" s="106"/>
      <c r="K315" s="31"/>
      <c r="L315" s="28"/>
      <c r="M315" s="28"/>
      <c r="N315" s="28"/>
      <c r="O315" s="24">
        <v>0</v>
      </c>
      <c r="P315" s="107"/>
    </row>
    <row r="316" spans="1:16" s="9" customFormat="1" ht="15.6">
      <c r="A316" s="25"/>
      <c r="B316" s="25"/>
      <c r="C316" s="106"/>
      <c r="D316" s="27"/>
      <c r="E316" s="27"/>
      <c r="F316" s="27"/>
      <c r="G316" s="27"/>
      <c r="H316" s="22">
        <f t="shared" ref="H316" si="94">F316*E316</f>
        <v>0</v>
      </c>
      <c r="I316" s="23"/>
      <c r="J316" s="106"/>
      <c r="K316" s="27"/>
      <c r="L316" s="28"/>
      <c r="M316" s="28"/>
      <c r="N316" s="28"/>
      <c r="O316" s="24">
        <f t="shared" ref="O316" si="95">M316*L316*0.8</f>
        <v>0</v>
      </c>
      <c r="P316" s="107"/>
    </row>
    <row r="317" spans="1:16" s="9" customFormat="1" ht="16.2" thickBot="1">
      <c r="A317" s="32"/>
      <c r="B317" s="32"/>
      <c r="C317" s="33"/>
      <c r="D317" s="34" t="s">
        <v>18</v>
      </c>
      <c r="E317" s="35">
        <f>SUM(E306:E316)</f>
        <v>15</v>
      </c>
      <c r="F317" s="36">
        <f>SUM(F306:F316)</f>
        <v>631</v>
      </c>
      <c r="G317" s="36"/>
      <c r="H317" s="37">
        <f>SUM(H306:H316)</f>
        <v>1177</v>
      </c>
      <c r="I317" s="38"/>
      <c r="J317" s="33"/>
      <c r="K317" s="34" t="s">
        <v>19</v>
      </c>
      <c r="L317" s="35">
        <f>SUM(L306:L316)</f>
        <v>3</v>
      </c>
      <c r="M317" s="35">
        <f t="shared" ref="M317" si="96">SUM(M306:M316)</f>
        <v>152</v>
      </c>
      <c r="N317" s="35"/>
      <c r="O317" s="35">
        <f>SUM(O306:O316)</f>
        <v>187.20000000000002</v>
      </c>
      <c r="P317" s="108"/>
    </row>
    <row r="318" spans="1:16" ht="15.6" thickTop="1" thickBot="1"/>
    <row r="319" spans="1:16" s="9" customFormat="1" ht="31.8" thickTop="1">
      <c r="A319" s="13" t="s">
        <v>6</v>
      </c>
      <c r="B319" s="14" t="s">
        <v>7</v>
      </c>
      <c r="C319" s="105"/>
      <c r="D319" s="15" t="s">
        <v>8</v>
      </c>
      <c r="E319" s="15" t="s">
        <v>9</v>
      </c>
      <c r="F319" s="15" t="s">
        <v>10</v>
      </c>
      <c r="G319" s="15"/>
      <c r="H319" s="15" t="s">
        <v>11</v>
      </c>
      <c r="I319" s="16"/>
      <c r="J319" s="105" t="s">
        <v>12</v>
      </c>
      <c r="K319" s="15" t="s">
        <v>8</v>
      </c>
      <c r="L319" s="15" t="s">
        <v>9</v>
      </c>
      <c r="M319" s="15" t="s">
        <v>10</v>
      </c>
      <c r="N319" s="15"/>
      <c r="O319" s="15" t="s">
        <v>13</v>
      </c>
      <c r="P319" s="17" t="s">
        <v>14</v>
      </c>
    </row>
    <row r="320" spans="1:16" s="9" customFormat="1" ht="30">
      <c r="A320" s="18">
        <v>23</v>
      </c>
      <c r="B320" s="19">
        <v>21739024</v>
      </c>
      <c r="C320" s="106"/>
      <c r="D320" s="27" t="s">
        <v>40</v>
      </c>
      <c r="E320" s="40">
        <v>2</v>
      </c>
      <c r="F320" s="40">
        <v>92</v>
      </c>
      <c r="G320" s="27" t="s">
        <v>25</v>
      </c>
      <c r="H320" s="22">
        <f t="shared" ref="H320:H325" si="97">F320*E320</f>
        <v>184</v>
      </c>
      <c r="I320" s="23"/>
      <c r="J320" s="106"/>
      <c r="K320" s="27" t="s">
        <v>49</v>
      </c>
      <c r="L320" s="39">
        <v>1</v>
      </c>
      <c r="M320" s="39">
        <v>86</v>
      </c>
      <c r="N320" s="21" t="s">
        <v>27</v>
      </c>
      <c r="O320" s="24">
        <f>M320*L320*0.8</f>
        <v>68.8</v>
      </c>
      <c r="P320" s="107">
        <f>(H331+O331)/(E331+(0.8*L331))</f>
        <v>83.307692307692321</v>
      </c>
    </row>
    <row r="321" spans="1:16" s="9" customFormat="1" ht="30">
      <c r="A321" s="25"/>
      <c r="B321" s="25"/>
      <c r="C321" s="106"/>
      <c r="D321" s="27" t="s">
        <v>17</v>
      </c>
      <c r="E321" s="40">
        <v>2</v>
      </c>
      <c r="F321" s="40">
        <v>76</v>
      </c>
      <c r="G321" s="27" t="s">
        <v>28</v>
      </c>
      <c r="H321" s="22">
        <f t="shared" si="97"/>
        <v>152</v>
      </c>
      <c r="I321" s="26"/>
      <c r="J321" s="106"/>
      <c r="K321" s="27" t="s">
        <v>29</v>
      </c>
      <c r="L321" s="39">
        <v>2</v>
      </c>
      <c r="M321" s="39">
        <v>86</v>
      </c>
      <c r="N321" s="21" t="s">
        <v>26</v>
      </c>
      <c r="O321" s="24">
        <f>M321*L321*0.8</f>
        <v>137.6</v>
      </c>
      <c r="P321" s="107"/>
    </row>
    <row r="322" spans="1:16" s="9" customFormat="1" ht="30">
      <c r="A322" s="25"/>
      <c r="B322" s="25"/>
      <c r="C322" s="106"/>
      <c r="D322" s="27" t="s">
        <v>31</v>
      </c>
      <c r="E322" s="40">
        <v>1</v>
      </c>
      <c r="F322" s="27">
        <v>75</v>
      </c>
      <c r="G322" s="27" t="s">
        <v>28</v>
      </c>
      <c r="H322" s="22">
        <f t="shared" si="97"/>
        <v>75</v>
      </c>
      <c r="I322" s="26"/>
      <c r="J322" s="106"/>
      <c r="K322" s="27"/>
      <c r="L322" s="40"/>
      <c r="M322" s="40"/>
      <c r="N322" s="28"/>
      <c r="O322" s="24">
        <f>M322*L322*0.8</f>
        <v>0</v>
      </c>
      <c r="P322" s="107"/>
    </row>
    <row r="323" spans="1:16" s="9" customFormat="1" ht="30">
      <c r="A323" s="25"/>
      <c r="B323" s="25"/>
      <c r="C323" s="106"/>
      <c r="D323" s="27" t="s">
        <v>35</v>
      </c>
      <c r="E323" s="40">
        <v>2</v>
      </c>
      <c r="F323" s="40">
        <v>85</v>
      </c>
      <c r="G323" s="27" t="s">
        <v>25</v>
      </c>
      <c r="H323" s="22">
        <f t="shared" si="97"/>
        <v>170</v>
      </c>
      <c r="I323" s="26"/>
      <c r="J323" s="106"/>
      <c r="K323" s="27"/>
      <c r="L323" s="40"/>
      <c r="M323" s="40"/>
      <c r="N323" s="28"/>
      <c r="O323" s="24">
        <f>M323*L323*0.8</f>
        <v>0</v>
      </c>
      <c r="P323" s="107"/>
    </row>
    <row r="324" spans="1:16" s="9" customFormat="1" ht="30">
      <c r="A324" s="25"/>
      <c r="B324" s="25"/>
      <c r="C324" s="106"/>
      <c r="D324" s="27" t="s">
        <v>16</v>
      </c>
      <c r="E324" s="40">
        <v>3</v>
      </c>
      <c r="F324" s="40">
        <v>81</v>
      </c>
      <c r="G324" s="27" t="s">
        <v>25</v>
      </c>
      <c r="H324" s="22">
        <f t="shared" si="97"/>
        <v>243</v>
      </c>
      <c r="I324" s="23"/>
      <c r="J324" s="106"/>
      <c r="K324" s="20"/>
      <c r="L324" s="39"/>
      <c r="M324" s="39"/>
      <c r="N324" s="21"/>
      <c r="O324" s="24">
        <f>M324*L324*0.8</f>
        <v>0</v>
      </c>
      <c r="P324" s="107"/>
    </row>
    <row r="325" spans="1:16" s="9" customFormat="1" ht="30">
      <c r="A325" s="25"/>
      <c r="B325" s="25"/>
      <c r="C325" s="106"/>
      <c r="D325" s="27" t="s">
        <v>39</v>
      </c>
      <c r="E325" s="40">
        <v>2</v>
      </c>
      <c r="F325" s="40">
        <v>70</v>
      </c>
      <c r="G325" s="27" t="s">
        <v>25</v>
      </c>
      <c r="H325" s="22">
        <f t="shared" si="97"/>
        <v>140</v>
      </c>
      <c r="I325" s="26"/>
      <c r="J325" s="106"/>
      <c r="K325" s="20"/>
      <c r="L325" s="21"/>
      <c r="M325" s="21"/>
      <c r="N325" s="21"/>
      <c r="O325" s="24">
        <v>0</v>
      </c>
      <c r="P325" s="107"/>
    </row>
    <row r="326" spans="1:16" s="9" customFormat="1" ht="30">
      <c r="A326" s="25"/>
      <c r="B326" s="25"/>
      <c r="C326" s="106"/>
      <c r="D326" s="27" t="s">
        <v>45</v>
      </c>
      <c r="E326" s="40">
        <v>2</v>
      </c>
      <c r="F326" s="40">
        <v>92</v>
      </c>
      <c r="G326" s="27" t="s">
        <v>25</v>
      </c>
      <c r="H326" s="22">
        <f t="shared" ref="H326:H329" si="98">F326*E326</f>
        <v>184</v>
      </c>
      <c r="I326" s="23"/>
      <c r="J326" s="106"/>
      <c r="K326" s="20"/>
      <c r="L326" s="21"/>
      <c r="M326" s="21"/>
      <c r="N326" s="21"/>
      <c r="O326" s="24">
        <v>0</v>
      </c>
      <c r="P326" s="107"/>
    </row>
    <row r="327" spans="1:16" s="9" customFormat="1" ht="30">
      <c r="A327" s="25"/>
      <c r="B327" s="25"/>
      <c r="C327" s="106"/>
      <c r="D327" s="27" t="s">
        <v>15</v>
      </c>
      <c r="E327" s="40">
        <v>1</v>
      </c>
      <c r="F327" s="40">
        <v>86</v>
      </c>
      <c r="G327" s="27" t="s">
        <v>28</v>
      </c>
      <c r="H327" s="22">
        <f t="shared" si="98"/>
        <v>86</v>
      </c>
      <c r="I327" s="23"/>
      <c r="J327" s="106"/>
      <c r="K327" s="20"/>
      <c r="L327" s="21"/>
      <c r="M327" s="21"/>
      <c r="N327" s="21"/>
      <c r="O327" s="24">
        <v>0</v>
      </c>
      <c r="P327" s="107"/>
    </row>
    <row r="328" spans="1:16" s="9" customFormat="1" ht="30">
      <c r="A328" s="25"/>
      <c r="B328" s="25"/>
      <c r="C328" s="106"/>
      <c r="D328" s="27" t="s">
        <v>23</v>
      </c>
      <c r="E328" s="40">
        <v>1</v>
      </c>
      <c r="F328" s="27">
        <v>75</v>
      </c>
      <c r="G328" s="27" t="s">
        <v>28</v>
      </c>
      <c r="H328" s="22">
        <f t="shared" si="98"/>
        <v>75</v>
      </c>
      <c r="I328" s="23"/>
      <c r="J328" s="106"/>
      <c r="K328" s="31"/>
      <c r="L328" s="28"/>
      <c r="M328" s="28"/>
      <c r="N328" s="28"/>
      <c r="O328" s="24">
        <v>0</v>
      </c>
      <c r="P328" s="107"/>
    </row>
    <row r="329" spans="1:16" s="9" customFormat="1" ht="30">
      <c r="A329" s="25"/>
      <c r="B329" s="25"/>
      <c r="C329" s="106"/>
      <c r="D329" s="27" t="s">
        <v>38</v>
      </c>
      <c r="E329" s="40">
        <v>3</v>
      </c>
      <c r="F329" s="40">
        <v>86</v>
      </c>
      <c r="G329" s="27" t="s">
        <v>25</v>
      </c>
      <c r="H329" s="22">
        <f t="shared" si="98"/>
        <v>258</v>
      </c>
      <c r="I329" s="23"/>
      <c r="J329" s="106"/>
      <c r="K329" s="31"/>
      <c r="L329" s="28"/>
      <c r="M329" s="28"/>
      <c r="N329" s="28"/>
      <c r="O329" s="24">
        <v>0</v>
      </c>
      <c r="P329" s="107"/>
    </row>
    <row r="330" spans="1:16" s="9" customFormat="1" ht="30">
      <c r="A330" s="25"/>
      <c r="B330" s="25"/>
      <c r="C330" s="106"/>
      <c r="D330" s="27" t="s">
        <v>32</v>
      </c>
      <c r="E330" s="40">
        <v>2</v>
      </c>
      <c r="F330" s="40">
        <v>88</v>
      </c>
      <c r="G330" s="27" t="s">
        <v>25</v>
      </c>
      <c r="H330" s="22">
        <f t="shared" ref="H330" si="99">F330*E330</f>
        <v>176</v>
      </c>
      <c r="I330" s="23"/>
      <c r="J330" s="106"/>
      <c r="K330" s="27"/>
      <c r="L330" s="28"/>
      <c r="M330" s="28"/>
      <c r="N330" s="28"/>
      <c r="O330" s="24">
        <f t="shared" ref="O330" si="100">M330*L330*0.8</f>
        <v>0</v>
      </c>
      <c r="P330" s="107"/>
    </row>
    <row r="331" spans="1:16" s="9" customFormat="1" ht="16.2" thickBot="1">
      <c r="A331" s="32"/>
      <c r="B331" s="32"/>
      <c r="C331" s="33"/>
      <c r="D331" s="34" t="s">
        <v>18</v>
      </c>
      <c r="E331" s="35">
        <f>SUM(E320:E330)</f>
        <v>21</v>
      </c>
      <c r="F331" s="36">
        <f>SUM(F320:F330)</f>
        <v>906</v>
      </c>
      <c r="G331" s="36"/>
      <c r="H331" s="37">
        <f>SUM(H320:H330)</f>
        <v>1743</v>
      </c>
      <c r="I331" s="38"/>
      <c r="J331" s="33"/>
      <c r="K331" s="34" t="s">
        <v>19</v>
      </c>
      <c r="L331" s="35">
        <f>SUM(L320:L330)</f>
        <v>3</v>
      </c>
      <c r="M331" s="35">
        <f t="shared" ref="M331" si="101">SUM(M320:M330)</f>
        <v>172</v>
      </c>
      <c r="N331" s="35"/>
      <c r="O331" s="35">
        <f>SUM(O320:O330)</f>
        <v>206.39999999999998</v>
      </c>
      <c r="P331" s="108"/>
    </row>
    <row r="332" spans="1:16" ht="15.6" thickTop="1" thickBot="1"/>
    <row r="333" spans="1:16" s="9" customFormat="1" ht="31.8" thickTop="1">
      <c r="A333" s="13" t="s">
        <v>6</v>
      </c>
      <c r="B333" s="14" t="s">
        <v>7</v>
      </c>
      <c r="C333" s="105"/>
      <c r="D333" s="15" t="s">
        <v>8</v>
      </c>
      <c r="E333" s="15" t="s">
        <v>9</v>
      </c>
      <c r="F333" s="15" t="s">
        <v>10</v>
      </c>
      <c r="G333" s="15"/>
      <c r="H333" s="15" t="s">
        <v>11</v>
      </c>
      <c r="I333" s="16"/>
      <c r="J333" s="105" t="s">
        <v>12</v>
      </c>
      <c r="K333" s="15" t="s">
        <v>8</v>
      </c>
      <c r="L333" s="15" t="s">
        <v>9</v>
      </c>
      <c r="M333" s="15" t="s">
        <v>10</v>
      </c>
      <c r="N333" s="15"/>
      <c r="O333" s="15" t="s">
        <v>13</v>
      </c>
      <c r="P333" s="17" t="s">
        <v>14</v>
      </c>
    </row>
    <row r="334" spans="1:16" s="9" customFormat="1" ht="30">
      <c r="A334" s="18">
        <v>24</v>
      </c>
      <c r="B334" s="19">
        <v>21739025</v>
      </c>
      <c r="C334" s="106"/>
      <c r="D334" s="20" t="s">
        <v>37</v>
      </c>
      <c r="E334" s="39">
        <v>2</v>
      </c>
      <c r="F334" s="39">
        <v>85</v>
      </c>
      <c r="G334" s="21" t="s">
        <v>25</v>
      </c>
      <c r="H334" s="22">
        <f t="shared" ref="H334:H339" si="102">F334*E334</f>
        <v>170</v>
      </c>
      <c r="I334" s="23"/>
      <c r="J334" s="106"/>
      <c r="K334" s="27" t="s">
        <v>43</v>
      </c>
      <c r="L334" s="39">
        <v>2</v>
      </c>
      <c r="M334" s="39">
        <v>88</v>
      </c>
      <c r="N334" s="21" t="s">
        <v>26</v>
      </c>
      <c r="O334" s="24">
        <f>M334*L334*0.8</f>
        <v>140.80000000000001</v>
      </c>
      <c r="P334" s="107">
        <f>(H345+O345)/(E345+(0.8*L345))</f>
        <v>89.578431372549034</v>
      </c>
    </row>
    <row r="335" spans="1:16" s="9" customFormat="1" ht="30">
      <c r="A335" s="25"/>
      <c r="B335" s="25"/>
      <c r="C335" s="106"/>
      <c r="D335" s="27" t="s">
        <v>15</v>
      </c>
      <c r="E335" s="40">
        <v>1</v>
      </c>
      <c r="F335" s="27">
        <v>90</v>
      </c>
      <c r="G335" s="27" t="s">
        <v>28</v>
      </c>
      <c r="H335" s="22">
        <f t="shared" si="102"/>
        <v>90</v>
      </c>
      <c r="I335" s="26"/>
      <c r="J335" s="106"/>
      <c r="K335" s="27" t="s">
        <v>50</v>
      </c>
      <c r="L335" s="39">
        <v>1</v>
      </c>
      <c r="M335" s="21">
        <v>82</v>
      </c>
      <c r="N335" s="21" t="s">
        <v>27</v>
      </c>
      <c r="O335" s="24">
        <f>M335*L335*0.8</f>
        <v>65.600000000000009</v>
      </c>
      <c r="P335" s="107"/>
    </row>
    <row r="336" spans="1:16" s="9" customFormat="1" ht="30">
      <c r="A336" s="25"/>
      <c r="B336" s="25"/>
      <c r="C336" s="106"/>
      <c r="D336" s="27" t="s">
        <v>38</v>
      </c>
      <c r="E336" s="40">
        <v>3</v>
      </c>
      <c r="F336" s="40">
        <v>91</v>
      </c>
      <c r="G336" s="27" t="s">
        <v>25</v>
      </c>
      <c r="H336" s="22">
        <f t="shared" si="102"/>
        <v>273</v>
      </c>
      <c r="I336" s="26"/>
      <c r="J336" s="106"/>
      <c r="K336" s="27"/>
      <c r="L336" s="40"/>
      <c r="M336" s="40"/>
      <c r="N336" s="28"/>
      <c r="O336" s="24">
        <f>M336*L336*0.8</f>
        <v>0</v>
      </c>
      <c r="P336" s="107"/>
    </row>
    <row r="337" spans="1:16" s="9" customFormat="1" ht="30">
      <c r="A337" s="25"/>
      <c r="B337" s="25"/>
      <c r="C337" s="106"/>
      <c r="D337" s="27" t="s">
        <v>32</v>
      </c>
      <c r="E337" s="40">
        <v>2</v>
      </c>
      <c r="F337" s="40">
        <v>95</v>
      </c>
      <c r="G337" s="27" t="s">
        <v>25</v>
      </c>
      <c r="H337" s="22">
        <f t="shared" si="102"/>
        <v>190</v>
      </c>
      <c r="I337" s="26"/>
      <c r="J337" s="106"/>
      <c r="K337" s="27"/>
      <c r="L337" s="40"/>
      <c r="M337" s="40"/>
      <c r="N337" s="28"/>
      <c r="O337" s="24">
        <f>M337*L337*0.8</f>
        <v>0</v>
      </c>
      <c r="P337" s="107"/>
    </row>
    <row r="338" spans="1:16" s="9" customFormat="1" ht="30">
      <c r="A338" s="25"/>
      <c r="B338" s="25"/>
      <c r="C338" s="106"/>
      <c r="D338" s="27" t="s">
        <v>17</v>
      </c>
      <c r="E338" s="40">
        <v>2</v>
      </c>
      <c r="F338" s="27">
        <v>90</v>
      </c>
      <c r="G338" s="27" t="s">
        <v>28</v>
      </c>
      <c r="H338" s="22">
        <f t="shared" si="102"/>
        <v>180</v>
      </c>
      <c r="I338" s="23"/>
      <c r="J338" s="106"/>
      <c r="K338" s="20"/>
      <c r="L338" s="39"/>
      <c r="M338" s="39"/>
      <c r="N338" s="21"/>
      <c r="O338" s="24">
        <f>M338*L338*0.8</f>
        <v>0</v>
      </c>
      <c r="P338" s="107"/>
    </row>
    <row r="339" spans="1:16" s="9" customFormat="1" ht="30">
      <c r="A339" s="25"/>
      <c r="B339" s="25"/>
      <c r="C339" s="106"/>
      <c r="D339" s="27" t="s">
        <v>20</v>
      </c>
      <c r="E339" s="40">
        <v>2</v>
      </c>
      <c r="F339" s="40">
        <v>95</v>
      </c>
      <c r="G339" s="27" t="s">
        <v>25</v>
      </c>
      <c r="H339" s="22">
        <f t="shared" si="102"/>
        <v>190</v>
      </c>
      <c r="I339" s="26"/>
      <c r="J339" s="106"/>
      <c r="K339" s="20"/>
      <c r="L339" s="21"/>
      <c r="M339" s="21"/>
      <c r="N339" s="21"/>
      <c r="O339" s="24">
        <v>0</v>
      </c>
      <c r="P339" s="107"/>
    </row>
    <row r="340" spans="1:16" s="9" customFormat="1" ht="30">
      <c r="A340" s="25"/>
      <c r="B340" s="25"/>
      <c r="C340" s="106"/>
      <c r="D340" s="27" t="s">
        <v>45</v>
      </c>
      <c r="E340" s="40">
        <v>2</v>
      </c>
      <c r="F340" s="40">
        <v>98</v>
      </c>
      <c r="G340" s="27" t="s">
        <v>25</v>
      </c>
      <c r="H340" s="22">
        <f t="shared" ref="H340:H342" si="103">F340*E340</f>
        <v>196</v>
      </c>
      <c r="I340" s="23"/>
      <c r="J340" s="106"/>
      <c r="K340" s="20"/>
      <c r="L340" s="21"/>
      <c r="M340" s="21"/>
      <c r="N340" s="21"/>
      <c r="O340" s="24">
        <v>0</v>
      </c>
      <c r="P340" s="107"/>
    </row>
    <row r="341" spans="1:16" s="9" customFormat="1" ht="30">
      <c r="A341" s="25"/>
      <c r="B341" s="25"/>
      <c r="C341" s="106"/>
      <c r="D341" s="27" t="s">
        <v>23</v>
      </c>
      <c r="E341" s="40">
        <v>1</v>
      </c>
      <c r="F341" s="40">
        <v>77</v>
      </c>
      <c r="G341" s="27" t="s">
        <v>28</v>
      </c>
      <c r="H341" s="22">
        <f t="shared" si="103"/>
        <v>77</v>
      </c>
      <c r="I341" s="23"/>
      <c r="J341" s="106"/>
      <c r="K341" s="20"/>
      <c r="L341" s="21"/>
      <c r="M341" s="21"/>
      <c r="N341" s="21"/>
      <c r="O341" s="24">
        <v>0</v>
      </c>
      <c r="P341" s="107"/>
    </row>
    <row r="342" spans="1:16" s="9" customFormat="1" ht="30">
      <c r="A342" s="25"/>
      <c r="B342" s="25"/>
      <c r="C342" s="106"/>
      <c r="D342" s="27" t="s">
        <v>16</v>
      </c>
      <c r="E342" s="27">
        <v>3</v>
      </c>
      <c r="F342" s="27">
        <v>85</v>
      </c>
      <c r="G342" s="27" t="s">
        <v>25</v>
      </c>
      <c r="H342" s="22">
        <f t="shared" si="103"/>
        <v>255</v>
      </c>
      <c r="I342" s="23"/>
      <c r="J342" s="106"/>
      <c r="K342" s="31"/>
      <c r="L342" s="28"/>
      <c r="M342" s="28"/>
      <c r="N342" s="28"/>
      <c r="O342" s="24">
        <v>0</v>
      </c>
      <c r="P342" s="107"/>
    </row>
    <row r="343" spans="1:16" s="9" customFormat="1" ht="15.6">
      <c r="A343" s="25"/>
      <c r="B343" s="25"/>
      <c r="C343" s="106"/>
      <c r="D343" s="27"/>
      <c r="E343" s="27"/>
      <c r="F343" s="27"/>
      <c r="G343" s="27"/>
      <c r="H343" s="22">
        <v>0</v>
      </c>
      <c r="I343" s="23"/>
      <c r="J343" s="106"/>
      <c r="K343" s="31"/>
      <c r="L343" s="28"/>
      <c r="M343" s="28"/>
      <c r="N343" s="28"/>
      <c r="O343" s="24">
        <v>0</v>
      </c>
      <c r="P343" s="107"/>
    </row>
    <row r="344" spans="1:16" s="9" customFormat="1" ht="15.6">
      <c r="A344" s="25"/>
      <c r="B344" s="25"/>
      <c r="C344" s="106"/>
      <c r="D344" s="27"/>
      <c r="E344" s="27"/>
      <c r="F344" s="27"/>
      <c r="G344" s="27"/>
      <c r="H344" s="22">
        <f t="shared" ref="H344" si="104">F344*E344</f>
        <v>0</v>
      </c>
      <c r="I344" s="23"/>
      <c r="J344" s="106"/>
      <c r="K344" s="27"/>
      <c r="L344" s="28"/>
      <c r="M344" s="28"/>
      <c r="N344" s="28"/>
      <c r="O344" s="24">
        <f t="shared" ref="O344" si="105">M344*L344*0.8</f>
        <v>0</v>
      </c>
      <c r="P344" s="107"/>
    </row>
    <row r="345" spans="1:16" s="9" customFormat="1" ht="16.2" thickBot="1">
      <c r="A345" s="32"/>
      <c r="B345" s="32"/>
      <c r="C345" s="33"/>
      <c r="D345" s="34" t="s">
        <v>18</v>
      </c>
      <c r="E345" s="35">
        <f>SUM(E334:E344)</f>
        <v>18</v>
      </c>
      <c r="F345" s="36">
        <f>SUM(F334:F344)</f>
        <v>806</v>
      </c>
      <c r="G345" s="36"/>
      <c r="H345" s="37">
        <f>SUM(H334:H344)</f>
        <v>1621</v>
      </c>
      <c r="I345" s="38"/>
      <c r="J345" s="33"/>
      <c r="K345" s="34" t="s">
        <v>19</v>
      </c>
      <c r="L345" s="35">
        <f>SUM(L334:L344)</f>
        <v>3</v>
      </c>
      <c r="M345" s="35">
        <f t="shared" ref="M345" si="106">SUM(M334:M344)</f>
        <v>170</v>
      </c>
      <c r="N345" s="35"/>
      <c r="O345" s="35">
        <f>SUM(O334:O344)</f>
        <v>206.40000000000003</v>
      </c>
      <c r="P345" s="108"/>
    </row>
    <row r="346" spans="1:16" ht="15.6" thickTop="1" thickBot="1"/>
    <row r="347" spans="1:16" s="9" customFormat="1" ht="31.8" thickTop="1">
      <c r="A347" s="13" t="s">
        <v>6</v>
      </c>
      <c r="B347" s="14" t="s">
        <v>7</v>
      </c>
      <c r="C347" s="105"/>
      <c r="D347" s="15" t="s">
        <v>8</v>
      </c>
      <c r="E347" s="15" t="s">
        <v>9</v>
      </c>
      <c r="F347" s="15" t="s">
        <v>10</v>
      </c>
      <c r="G347" s="15"/>
      <c r="H347" s="15" t="s">
        <v>11</v>
      </c>
      <c r="I347" s="16"/>
      <c r="J347" s="105" t="s">
        <v>12</v>
      </c>
      <c r="K347" s="15" t="s">
        <v>8</v>
      </c>
      <c r="L347" s="15" t="s">
        <v>9</v>
      </c>
      <c r="M347" s="15" t="s">
        <v>10</v>
      </c>
      <c r="N347" s="15"/>
      <c r="O347" s="15" t="s">
        <v>13</v>
      </c>
      <c r="P347" s="17" t="s">
        <v>14</v>
      </c>
    </row>
    <row r="348" spans="1:16" s="9" customFormat="1" ht="30">
      <c r="A348" s="18">
        <v>25</v>
      </c>
      <c r="B348" s="19">
        <v>21739026</v>
      </c>
      <c r="C348" s="106"/>
      <c r="D348" s="20" t="s">
        <v>20</v>
      </c>
      <c r="E348" s="39">
        <v>2</v>
      </c>
      <c r="F348" s="39">
        <v>89</v>
      </c>
      <c r="G348" s="21" t="s">
        <v>25</v>
      </c>
      <c r="H348" s="22">
        <f t="shared" ref="H348:H353" si="107">F348*E348</f>
        <v>178</v>
      </c>
      <c r="I348" s="23"/>
      <c r="J348" s="106"/>
      <c r="K348" s="27" t="s">
        <v>29</v>
      </c>
      <c r="L348" s="39">
        <v>2</v>
      </c>
      <c r="M348" s="39">
        <v>80</v>
      </c>
      <c r="N348" s="21" t="s">
        <v>26</v>
      </c>
      <c r="O348" s="24">
        <f>M348*L348*0.8</f>
        <v>128</v>
      </c>
      <c r="P348" s="107">
        <f>(H359+O359)/(E359+(0.8*L359))</f>
        <v>84.54901960784315</v>
      </c>
    </row>
    <row r="349" spans="1:16" s="9" customFormat="1" ht="30">
      <c r="A349" s="25"/>
      <c r="B349" s="25"/>
      <c r="C349" s="106"/>
      <c r="D349" s="27" t="s">
        <v>15</v>
      </c>
      <c r="E349" s="40">
        <v>1</v>
      </c>
      <c r="F349" s="40">
        <v>92</v>
      </c>
      <c r="G349" s="27" t="s">
        <v>28</v>
      </c>
      <c r="H349" s="22">
        <f t="shared" si="107"/>
        <v>92</v>
      </c>
      <c r="I349" s="26"/>
      <c r="J349" s="106"/>
      <c r="K349" s="27" t="s">
        <v>43</v>
      </c>
      <c r="L349" s="39">
        <v>2</v>
      </c>
      <c r="M349" s="39">
        <v>82</v>
      </c>
      <c r="N349" s="21" t="s">
        <v>26</v>
      </c>
      <c r="O349" s="24">
        <f>M349*L349*0.8</f>
        <v>131.20000000000002</v>
      </c>
      <c r="P349" s="107"/>
    </row>
    <row r="350" spans="1:16" s="9" customFormat="1" ht="30">
      <c r="A350" s="25"/>
      <c r="B350" s="25"/>
      <c r="C350" s="106"/>
      <c r="D350" s="27" t="s">
        <v>38</v>
      </c>
      <c r="E350" s="40">
        <v>3</v>
      </c>
      <c r="F350" s="40">
        <v>76</v>
      </c>
      <c r="G350" s="27" t="s">
        <v>25</v>
      </c>
      <c r="H350" s="22">
        <f t="shared" si="107"/>
        <v>228</v>
      </c>
      <c r="I350" s="26"/>
      <c r="J350" s="106"/>
      <c r="K350" s="27" t="s">
        <v>44</v>
      </c>
      <c r="L350" s="40">
        <v>2</v>
      </c>
      <c r="M350" s="40">
        <v>78</v>
      </c>
      <c r="N350" s="28" t="s">
        <v>26</v>
      </c>
      <c r="O350" s="24">
        <f>M350*L350*0.8</f>
        <v>124.80000000000001</v>
      </c>
      <c r="P350" s="107"/>
    </row>
    <row r="351" spans="1:16" s="9" customFormat="1" ht="30">
      <c r="A351" s="25"/>
      <c r="B351" s="25"/>
      <c r="C351" s="106"/>
      <c r="D351" s="27" t="s">
        <v>17</v>
      </c>
      <c r="E351" s="40">
        <v>2</v>
      </c>
      <c r="F351" s="40">
        <v>91</v>
      </c>
      <c r="G351" s="27" t="s">
        <v>28</v>
      </c>
      <c r="H351" s="22">
        <f t="shared" si="107"/>
        <v>182</v>
      </c>
      <c r="I351" s="26"/>
      <c r="J351" s="106"/>
      <c r="K351" s="27" t="s">
        <v>51</v>
      </c>
      <c r="L351" s="40">
        <v>2</v>
      </c>
      <c r="M351" s="40">
        <v>83</v>
      </c>
      <c r="N351" s="28" t="s">
        <v>27</v>
      </c>
      <c r="O351" s="24">
        <f>M351*L351*0.8</f>
        <v>132.80000000000001</v>
      </c>
      <c r="P351" s="107"/>
    </row>
    <row r="352" spans="1:16" s="9" customFormat="1" ht="30">
      <c r="A352" s="25"/>
      <c r="B352" s="25"/>
      <c r="C352" s="106"/>
      <c r="D352" s="27" t="s">
        <v>23</v>
      </c>
      <c r="E352" s="40">
        <v>1</v>
      </c>
      <c r="F352" s="40">
        <v>77</v>
      </c>
      <c r="G352" s="27" t="s">
        <v>28</v>
      </c>
      <c r="H352" s="22">
        <f t="shared" si="107"/>
        <v>77</v>
      </c>
      <c r="I352" s="23"/>
      <c r="J352" s="106"/>
      <c r="K352" s="20"/>
      <c r="L352" s="39"/>
      <c r="M352" s="39"/>
      <c r="N352" s="21"/>
      <c r="O352" s="24">
        <f>M352*L352*0.8</f>
        <v>0</v>
      </c>
      <c r="P352" s="107"/>
    </row>
    <row r="353" spans="1:16" s="9" customFormat="1" ht="30">
      <c r="A353" s="25"/>
      <c r="B353" s="25"/>
      <c r="C353" s="106"/>
      <c r="D353" s="27" t="s">
        <v>16</v>
      </c>
      <c r="E353" s="40">
        <v>3</v>
      </c>
      <c r="F353" s="40">
        <v>87</v>
      </c>
      <c r="G353" s="27" t="s">
        <v>25</v>
      </c>
      <c r="H353" s="22">
        <f t="shared" si="107"/>
        <v>261</v>
      </c>
      <c r="I353" s="26"/>
      <c r="J353" s="106"/>
      <c r="K353" s="20"/>
      <c r="L353" s="21"/>
      <c r="M353" s="21"/>
      <c r="N353" s="21"/>
      <c r="O353" s="24">
        <v>0</v>
      </c>
      <c r="P353" s="107"/>
    </row>
    <row r="354" spans="1:16" s="9" customFormat="1" ht="30">
      <c r="A354" s="25"/>
      <c r="B354" s="25"/>
      <c r="C354" s="106"/>
      <c r="D354" s="27" t="s">
        <v>32</v>
      </c>
      <c r="E354" s="40">
        <v>2</v>
      </c>
      <c r="F354" s="40">
        <v>95</v>
      </c>
      <c r="G354" s="27" t="s">
        <v>25</v>
      </c>
      <c r="H354" s="22">
        <f t="shared" ref="H354:H356" si="108">F354*E354</f>
        <v>190</v>
      </c>
      <c r="I354" s="23"/>
      <c r="J354" s="106"/>
      <c r="K354" s="20"/>
      <c r="L354" s="21"/>
      <c r="M354" s="21"/>
      <c r="N354" s="21"/>
      <c r="O354" s="24">
        <v>0</v>
      </c>
      <c r="P354" s="107"/>
    </row>
    <row r="355" spans="1:16" s="9" customFormat="1" ht="15.6">
      <c r="A355" s="25"/>
      <c r="B355" s="25"/>
      <c r="C355" s="106"/>
      <c r="D355" s="27"/>
      <c r="E355" s="40"/>
      <c r="F355" s="40"/>
      <c r="G355" s="27"/>
      <c r="H355" s="22">
        <f t="shared" si="108"/>
        <v>0</v>
      </c>
      <c r="I355" s="23"/>
      <c r="J355" s="106"/>
      <c r="K355" s="20"/>
      <c r="L355" s="21"/>
      <c r="M355" s="21"/>
      <c r="N355" s="21"/>
      <c r="O355" s="24">
        <v>0</v>
      </c>
      <c r="P355" s="107"/>
    </row>
    <row r="356" spans="1:16" s="9" customFormat="1" ht="15.6">
      <c r="A356" s="25"/>
      <c r="B356" s="25"/>
      <c r="C356" s="106"/>
      <c r="D356" s="27"/>
      <c r="E356" s="27"/>
      <c r="F356" s="27"/>
      <c r="G356" s="27"/>
      <c r="H356" s="22">
        <f t="shared" si="108"/>
        <v>0</v>
      </c>
      <c r="I356" s="23"/>
      <c r="J356" s="106"/>
      <c r="K356" s="31"/>
      <c r="L356" s="28"/>
      <c r="M356" s="28"/>
      <c r="N356" s="28"/>
      <c r="O356" s="24">
        <v>0</v>
      </c>
      <c r="P356" s="107"/>
    </row>
    <row r="357" spans="1:16" s="9" customFormat="1" ht="15.6">
      <c r="A357" s="25"/>
      <c r="B357" s="25"/>
      <c r="C357" s="106"/>
      <c r="D357" s="27"/>
      <c r="E357" s="27"/>
      <c r="F357" s="27"/>
      <c r="G357" s="27"/>
      <c r="H357" s="22">
        <v>0</v>
      </c>
      <c r="I357" s="23"/>
      <c r="J357" s="106"/>
      <c r="K357" s="31"/>
      <c r="L357" s="28"/>
      <c r="M357" s="28"/>
      <c r="N357" s="28"/>
      <c r="O357" s="24">
        <v>0</v>
      </c>
      <c r="P357" s="107"/>
    </row>
    <row r="358" spans="1:16" s="9" customFormat="1" ht="15.6">
      <c r="A358" s="25"/>
      <c r="B358" s="25"/>
      <c r="C358" s="106"/>
      <c r="D358" s="27"/>
      <c r="E358" s="27"/>
      <c r="F358" s="27"/>
      <c r="G358" s="27"/>
      <c r="H358" s="22">
        <f t="shared" ref="H358" si="109">F358*E358</f>
        <v>0</v>
      </c>
      <c r="I358" s="23"/>
      <c r="J358" s="106"/>
      <c r="K358" s="27"/>
      <c r="L358" s="28"/>
      <c r="M358" s="28"/>
      <c r="N358" s="28"/>
      <c r="O358" s="24">
        <f t="shared" ref="O358" si="110">M358*L358*0.8</f>
        <v>0</v>
      </c>
      <c r="P358" s="107"/>
    </row>
    <row r="359" spans="1:16" s="9" customFormat="1" ht="16.2" thickBot="1">
      <c r="A359" s="32"/>
      <c r="B359" s="32"/>
      <c r="C359" s="33"/>
      <c r="D359" s="34" t="s">
        <v>18</v>
      </c>
      <c r="E359" s="35">
        <f>SUM(E348:E358)</f>
        <v>14</v>
      </c>
      <c r="F359" s="36">
        <f>SUM(F348:F358)</f>
        <v>607</v>
      </c>
      <c r="G359" s="36"/>
      <c r="H359" s="37">
        <f>SUM(H348:H358)</f>
        <v>1208</v>
      </c>
      <c r="I359" s="38"/>
      <c r="J359" s="33"/>
      <c r="K359" s="34" t="s">
        <v>19</v>
      </c>
      <c r="L359" s="35">
        <f>SUM(L348:L358)</f>
        <v>8</v>
      </c>
      <c r="M359" s="35">
        <f t="shared" ref="M359" si="111">SUM(M348:M358)</f>
        <v>323</v>
      </c>
      <c r="N359" s="35"/>
      <c r="O359" s="35">
        <f>SUM(O348:O358)</f>
        <v>516.80000000000007</v>
      </c>
      <c r="P359" s="108"/>
    </row>
    <row r="360" spans="1:16" ht="15.6" thickTop="1" thickBot="1"/>
    <row r="361" spans="1:16" s="9" customFormat="1" ht="31.8" thickTop="1">
      <c r="A361" s="13" t="s">
        <v>6</v>
      </c>
      <c r="B361" s="14" t="s">
        <v>7</v>
      </c>
      <c r="C361" s="105"/>
      <c r="D361" s="15" t="s">
        <v>8</v>
      </c>
      <c r="E361" s="15" t="s">
        <v>9</v>
      </c>
      <c r="F361" s="15" t="s">
        <v>10</v>
      </c>
      <c r="G361" s="15"/>
      <c r="H361" s="15" t="s">
        <v>11</v>
      </c>
      <c r="I361" s="16"/>
      <c r="J361" s="105" t="s">
        <v>12</v>
      </c>
      <c r="K361" s="15" t="s">
        <v>8</v>
      </c>
      <c r="L361" s="15" t="s">
        <v>9</v>
      </c>
      <c r="M361" s="15" t="s">
        <v>10</v>
      </c>
      <c r="N361" s="15"/>
      <c r="O361" s="15" t="s">
        <v>13</v>
      </c>
      <c r="P361" s="17" t="s">
        <v>14</v>
      </c>
    </row>
    <row r="362" spans="1:16" s="9" customFormat="1" ht="30">
      <c r="A362" s="18">
        <v>26</v>
      </c>
      <c r="B362" s="19">
        <v>21739027</v>
      </c>
      <c r="C362" s="106"/>
      <c r="D362" s="20" t="s">
        <v>40</v>
      </c>
      <c r="E362" s="39">
        <v>2</v>
      </c>
      <c r="F362" s="39">
        <v>86</v>
      </c>
      <c r="G362" s="21" t="s">
        <v>25</v>
      </c>
      <c r="H362" s="22">
        <f t="shared" ref="H362:H367" si="112">F362*E362</f>
        <v>172</v>
      </c>
      <c r="I362" s="23"/>
      <c r="J362" s="106"/>
      <c r="K362" s="27" t="s">
        <v>52</v>
      </c>
      <c r="L362" s="39">
        <v>1</v>
      </c>
      <c r="M362" s="39">
        <v>88</v>
      </c>
      <c r="N362" s="21" t="s">
        <v>27</v>
      </c>
      <c r="O362" s="24">
        <f>M362*L362*0.8</f>
        <v>70.400000000000006</v>
      </c>
      <c r="P362" s="107">
        <f>(H373+O373)/(E373+(0.8*L373))</f>
        <v>83.319587628865989</v>
      </c>
    </row>
    <row r="363" spans="1:16" s="9" customFormat="1" ht="30">
      <c r="A363" s="25"/>
      <c r="B363" s="25"/>
      <c r="C363" s="106"/>
      <c r="D363" s="27" t="s">
        <v>31</v>
      </c>
      <c r="E363" s="40">
        <v>1</v>
      </c>
      <c r="F363" s="27">
        <v>75</v>
      </c>
      <c r="G363" s="27" t="s">
        <v>28</v>
      </c>
      <c r="H363" s="22">
        <f t="shared" si="112"/>
        <v>75</v>
      </c>
      <c r="I363" s="26"/>
      <c r="J363" s="106"/>
      <c r="K363" s="27" t="s">
        <v>43</v>
      </c>
      <c r="L363" s="39">
        <v>2</v>
      </c>
      <c r="M363" s="39">
        <v>80</v>
      </c>
      <c r="N363" s="21" t="s">
        <v>26</v>
      </c>
      <c r="O363" s="24">
        <f>M363*L363*0.8</f>
        <v>128</v>
      </c>
      <c r="P363" s="107"/>
    </row>
    <row r="364" spans="1:16" s="9" customFormat="1" ht="30">
      <c r="A364" s="25"/>
      <c r="B364" s="25"/>
      <c r="C364" s="106"/>
      <c r="D364" s="27" t="s">
        <v>38</v>
      </c>
      <c r="E364" s="40">
        <v>3</v>
      </c>
      <c r="F364" s="40">
        <v>79</v>
      </c>
      <c r="G364" s="27" t="s">
        <v>25</v>
      </c>
      <c r="H364" s="22">
        <f t="shared" si="112"/>
        <v>237</v>
      </c>
      <c r="I364" s="26"/>
      <c r="J364" s="106"/>
      <c r="K364" s="27"/>
      <c r="L364" s="40"/>
      <c r="M364" s="40"/>
      <c r="N364" s="28"/>
      <c r="O364" s="24">
        <f>M364*L364*0.8</f>
        <v>0</v>
      </c>
      <c r="P364" s="107"/>
    </row>
    <row r="365" spans="1:16" s="9" customFormat="1" ht="30">
      <c r="A365" s="25"/>
      <c r="B365" s="25"/>
      <c r="C365" s="106"/>
      <c r="D365" s="27" t="s">
        <v>17</v>
      </c>
      <c r="E365" s="40">
        <v>2</v>
      </c>
      <c r="F365" s="40">
        <v>84</v>
      </c>
      <c r="G365" s="27" t="s">
        <v>28</v>
      </c>
      <c r="H365" s="22">
        <f t="shared" si="112"/>
        <v>168</v>
      </c>
      <c r="I365" s="26"/>
      <c r="J365" s="106"/>
      <c r="K365" s="27"/>
      <c r="L365" s="40"/>
      <c r="M365" s="40"/>
      <c r="N365" s="28"/>
      <c r="O365" s="24">
        <f>M365*L365*0.8</f>
        <v>0</v>
      </c>
      <c r="P365" s="107"/>
    </row>
    <row r="366" spans="1:16" s="9" customFormat="1" ht="30">
      <c r="A366" s="25"/>
      <c r="B366" s="25"/>
      <c r="C366" s="106"/>
      <c r="D366" s="27" t="s">
        <v>37</v>
      </c>
      <c r="E366" s="40">
        <v>2</v>
      </c>
      <c r="F366" s="40">
        <v>84</v>
      </c>
      <c r="G366" s="27" t="s">
        <v>25</v>
      </c>
      <c r="H366" s="22">
        <f t="shared" si="112"/>
        <v>168</v>
      </c>
      <c r="I366" s="23"/>
      <c r="J366" s="106"/>
      <c r="K366" s="20"/>
      <c r="L366" s="39"/>
      <c r="M366" s="39"/>
      <c r="N366" s="21"/>
      <c r="O366" s="24">
        <f>M366*L366*0.8</f>
        <v>0</v>
      </c>
      <c r="P366" s="107"/>
    </row>
    <row r="367" spans="1:16" s="9" customFormat="1" ht="30">
      <c r="A367" s="25"/>
      <c r="B367" s="25"/>
      <c r="C367" s="106"/>
      <c r="D367" s="27" t="s">
        <v>15</v>
      </c>
      <c r="E367" s="40">
        <v>1</v>
      </c>
      <c r="F367" s="40">
        <v>87</v>
      </c>
      <c r="G367" s="27" t="s">
        <v>28</v>
      </c>
      <c r="H367" s="22">
        <f t="shared" si="112"/>
        <v>87</v>
      </c>
      <c r="I367" s="26"/>
      <c r="J367" s="106"/>
      <c r="K367" s="20"/>
      <c r="L367" s="21"/>
      <c r="M367" s="21"/>
      <c r="N367" s="21"/>
      <c r="O367" s="24">
        <v>0</v>
      </c>
      <c r="P367" s="107"/>
    </row>
    <row r="368" spans="1:16" s="9" customFormat="1" ht="30">
      <c r="A368" s="25"/>
      <c r="B368" s="25"/>
      <c r="C368" s="106"/>
      <c r="D368" s="27" t="s">
        <v>23</v>
      </c>
      <c r="E368" s="40">
        <v>1</v>
      </c>
      <c r="F368" s="40">
        <v>75</v>
      </c>
      <c r="G368" s="27" t="s">
        <v>28</v>
      </c>
      <c r="H368" s="22">
        <f t="shared" ref="H368:H370" si="113">F368*E368</f>
        <v>75</v>
      </c>
      <c r="I368" s="23"/>
      <c r="J368" s="106"/>
      <c r="K368" s="20"/>
      <c r="L368" s="21"/>
      <c r="M368" s="21"/>
      <c r="N368" s="21"/>
      <c r="O368" s="24">
        <v>0</v>
      </c>
      <c r="P368" s="107"/>
    </row>
    <row r="369" spans="1:16" s="9" customFormat="1" ht="30">
      <c r="A369" s="25"/>
      <c r="B369" s="25"/>
      <c r="C369" s="106"/>
      <c r="D369" s="27" t="s">
        <v>16</v>
      </c>
      <c r="E369" s="40">
        <v>3</v>
      </c>
      <c r="F369" s="40">
        <v>88</v>
      </c>
      <c r="G369" s="27" t="s">
        <v>25</v>
      </c>
      <c r="H369" s="22">
        <f t="shared" si="113"/>
        <v>264</v>
      </c>
      <c r="I369" s="23"/>
      <c r="J369" s="106"/>
      <c r="K369" s="20"/>
      <c r="L369" s="21"/>
      <c r="M369" s="21"/>
      <c r="N369" s="21"/>
      <c r="O369" s="24">
        <v>0</v>
      </c>
      <c r="P369" s="107"/>
    </row>
    <row r="370" spans="1:16" s="9" customFormat="1" ht="30">
      <c r="A370" s="25"/>
      <c r="B370" s="25"/>
      <c r="C370" s="106"/>
      <c r="D370" s="27" t="s">
        <v>39</v>
      </c>
      <c r="E370" s="40">
        <v>2</v>
      </c>
      <c r="F370" s="40">
        <v>86</v>
      </c>
      <c r="G370" s="27" t="s">
        <v>25</v>
      </c>
      <c r="H370" s="22">
        <f t="shared" si="113"/>
        <v>172</v>
      </c>
      <c r="I370" s="23"/>
      <c r="J370" s="106"/>
      <c r="K370" s="31"/>
      <c r="L370" s="28"/>
      <c r="M370" s="28"/>
      <c r="N370" s="28"/>
      <c r="O370" s="24">
        <v>0</v>
      </c>
      <c r="P370" s="107"/>
    </row>
    <row r="371" spans="1:16" s="9" customFormat="1" ht="15.6">
      <c r="A371" s="25"/>
      <c r="B371" s="25"/>
      <c r="C371" s="106"/>
      <c r="D371" s="27"/>
      <c r="E371" s="27"/>
      <c r="F371" s="27"/>
      <c r="G371" s="27"/>
      <c r="H371" s="22">
        <v>0</v>
      </c>
      <c r="I371" s="23"/>
      <c r="J371" s="106"/>
      <c r="K371" s="31"/>
      <c r="L371" s="28"/>
      <c r="M371" s="28"/>
      <c r="N371" s="28"/>
      <c r="O371" s="24">
        <v>0</v>
      </c>
      <c r="P371" s="107"/>
    </row>
    <row r="372" spans="1:16" s="9" customFormat="1" ht="15.6">
      <c r="A372" s="25"/>
      <c r="B372" s="25"/>
      <c r="C372" s="106"/>
      <c r="D372" s="27"/>
      <c r="E372" s="27"/>
      <c r="F372" s="27"/>
      <c r="G372" s="27"/>
      <c r="H372" s="22">
        <f t="shared" ref="H372" si="114">F372*E372</f>
        <v>0</v>
      </c>
      <c r="I372" s="23"/>
      <c r="J372" s="106"/>
      <c r="K372" s="27"/>
      <c r="L372" s="28"/>
      <c r="M372" s="28"/>
      <c r="N372" s="28"/>
      <c r="O372" s="24">
        <f t="shared" ref="O372" si="115">M372*L372*0.8</f>
        <v>0</v>
      </c>
      <c r="P372" s="107"/>
    </row>
    <row r="373" spans="1:16" s="9" customFormat="1" ht="16.2" thickBot="1">
      <c r="A373" s="32"/>
      <c r="B373" s="32"/>
      <c r="C373" s="33"/>
      <c r="D373" s="34" t="s">
        <v>18</v>
      </c>
      <c r="E373" s="35">
        <f>SUM(E362:E372)</f>
        <v>17</v>
      </c>
      <c r="F373" s="36">
        <f>SUM(F362:F372)</f>
        <v>744</v>
      </c>
      <c r="G373" s="36"/>
      <c r="H373" s="37">
        <f>SUM(H362:H372)</f>
        <v>1418</v>
      </c>
      <c r="I373" s="38"/>
      <c r="J373" s="33"/>
      <c r="K373" s="34" t="s">
        <v>19</v>
      </c>
      <c r="L373" s="35">
        <f>SUM(L362:L372)</f>
        <v>3</v>
      </c>
      <c r="M373" s="35">
        <f t="shared" ref="M373" si="116">SUM(M362:M372)</f>
        <v>168</v>
      </c>
      <c r="N373" s="35"/>
      <c r="O373" s="35">
        <f>SUM(O362:O372)</f>
        <v>198.4</v>
      </c>
      <c r="P373" s="108"/>
    </row>
    <row r="374" spans="1:16" ht="15.6" thickTop="1" thickBot="1"/>
    <row r="375" spans="1:16" s="9" customFormat="1" ht="31.8" thickTop="1">
      <c r="A375" s="13" t="s">
        <v>6</v>
      </c>
      <c r="B375" s="14" t="s">
        <v>7</v>
      </c>
      <c r="C375" s="105"/>
      <c r="D375" s="15" t="s">
        <v>8</v>
      </c>
      <c r="E375" s="15" t="s">
        <v>9</v>
      </c>
      <c r="F375" s="15" t="s">
        <v>10</v>
      </c>
      <c r="G375" s="15"/>
      <c r="H375" s="15" t="s">
        <v>11</v>
      </c>
      <c r="I375" s="16"/>
      <c r="J375" s="105" t="s">
        <v>12</v>
      </c>
      <c r="K375" s="15" t="s">
        <v>8</v>
      </c>
      <c r="L375" s="15" t="s">
        <v>9</v>
      </c>
      <c r="M375" s="15" t="s">
        <v>10</v>
      </c>
      <c r="N375" s="15"/>
      <c r="O375" s="15" t="s">
        <v>13</v>
      </c>
      <c r="P375" s="17" t="s">
        <v>14</v>
      </c>
    </row>
    <row r="376" spans="1:16" s="9" customFormat="1" ht="30">
      <c r="A376" s="18">
        <v>27</v>
      </c>
      <c r="B376" s="19">
        <v>21739029</v>
      </c>
      <c r="C376" s="106"/>
      <c r="D376" s="20" t="s">
        <v>31</v>
      </c>
      <c r="E376" s="39">
        <v>1</v>
      </c>
      <c r="F376" s="39">
        <v>75</v>
      </c>
      <c r="G376" s="21" t="s">
        <v>28</v>
      </c>
      <c r="H376" s="22">
        <f t="shared" ref="H376:H381" si="117">F376*E376</f>
        <v>75</v>
      </c>
      <c r="I376" s="23"/>
      <c r="J376" s="106"/>
      <c r="K376" s="27" t="s">
        <v>53</v>
      </c>
      <c r="L376" s="39">
        <v>1</v>
      </c>
      <c r="M376" s="39">
        <v>97</v>
      </c>
      <c r="N376" s="20" t="s">
        <v>27</v>
      </c>
      <c r="O376" s="24">
        <f>M376*L376*0.8</f>
        <v>77.600000000000009</v>
      </c>
      <c r="P376" s="107">
        <f>(H387+O387)/(E387+(0.8*L387))</f>
        <v>88.051282051282058</v>
      </c>
    </row>
    <row r="377" spans="1:16" s="9" customFormat="1" ht="30">
      <c r="A377" s="25"/>
      <c r="B377" s="25"/>
      <c r="C377" s="106"/>
      <c r="D377" s="27" t="s">
        <v>35</v>
      </c>
      <c r="E377" s="40">
        <v>2</v>
      </c>
      <c r="F377" s="40">
        <v>85</v>
      </c>
      <c r="G377" s="27" t="s">
        <v>25</v>
      </c>
      <c r="H377" s="22">
        <f t="shared" si="117"/>
        <v>170</v>
      </c>
      <c r="I377" s="26"/>
      <c r="J377" s="106"/>
      <c r="K377" s="27" t="s">
        <v>44</v>
      </c>
      <c r="L377" s="39">
        <v>2</v>
      </c>
      <c r="M377" s="39">
        <v>88</v>
      </c>
      <c r="N377" s="20" t="s">
        <v>26</v>
      </c>
      <c r="O377" s="24">
        <f>M377*L377*0.8</f>
        <v>140.80000000000001</v>
      </c>
      <c r="P377" s="107"/>
    </row>
    <row r="378" spans="1:16" s="9" customFormat="1" ht="30">
      <c r="A378" s="25"/>
      <c r="B378" s="25"/>
      <c r="C378" s="106"/>
      <c r="D378" s="27" t="s">
        <v>16</v>
      </c>
      <c r="E378" s="40">
        <v>3</v>
      </c>
      <c r="F378" s="40">
        <v>85</v>
      </c>
      <c r="G378" s="27" t="s">
        <v>25</v>
      </c>
      <c r="H378" s="22">
        <f t="shared" si="117"/>
        <v>255</v>
      </c>
      <c r="I378" s="26"/>
      <c r="J378" s="106"/>
      <c r="K378" s="27"/>
      <c r="L378" s="40"/>
      <c r="M378" s="40"/>
      <c r="N378" s="28"/>
      <c r="O378" s="24">
        <f>M378*L378*0.8</f>
        <v>0</v>
      </c>
      <c r="P378" s="107"/>
    </row>
    <row r="379" spans="1:16" s="9" customFormat="1" ht="30">
      <c r="A379" s="25"/>
      <c r="B379" s="25"/>
      <c r="C379" s="106"/>
      <c r="D379" s="27" t="s">
        <v>32</v>
      </c>
      <c r="E379" s="40">
        <v>2</v>
      </c>
      <c r="F379" s="40">
        <v>95</v>
      </c>
      <c r="G379" s="27" t="s">
        <v>25</v>
      </c>
      <c r="H379" s="22">
        <f t="shared" si="117"/>
        <v>190</v>
      </c>
      <c r="I379" s="26"/>
      <c r="J379" s="106"/>
      <c r="K379" s="27"/>
      <c r="L379" s="40"/>
      <c r="M379" s="40"/>
      <c r="N379" s="28"/>
      <c r="O379" s="24">
        <f>M379*L379*0.8</f>
        <v>0</v>
      </c>
      <c r="P379" s="107"/>
    </row>
    <row r="380" spans="1:16" s="9" customFormat="1" ht="30">
      <c r="A380" s="25"/>
      <c r="B380" s="25"/>
      <c r="C380" s="106"/>
      <c r="D380" s="27" t="s">
        <v>17</v>
      </c>
      <c r="E380" s="40">
        <v>2</v>
      </c>
      <c r="F380" s="40">
        <v>87</v>
      </c>
      <c r="G380" s="27" t="s">
        <v>28</v>
      </c>
      <c r="H380" s="22">
        <f t="shared" si="117"/>
        <v>174</v>
      </c>
      <c r="I380" s="23"/>
      <c r="J380" s="106"/>
      <c r="K380" s="20"/>
      <c r="L380" s="39"/>
      <c r="M380" s="39"/>
      <c r="N380" s="21"/>
      <c r="O380" s="24">
        <f>M380*L380*0.8</f>
        <v>0</v>
      </c>
      <c r="P380" s="107"/>
    </row>
    <row r="381" spans="1:16" s="9" customFormat="1" ht="30">
      <c r="A381" s="25"/>
      <c r="B381" s="25"/>
      <c r="C381" s="106"/>
      <c r="D381" s="27" t="s">
        <v>20</v>
      </c>
      <c r="E381" s="40">
        <v>2</v>
      </c>
      <c r="F381" s="40">
        <v>95</v>
      </c>
      <c r="G381" s="27" t="s">
        <v>25</v>
      </c>
      <c r="H381" s="22">
        <f t="shared" si="117"/>
        <v>190</v>
      </c>
      <c r="I381" s="26"/>
      <c r="J381" s="106"/>
      <c r="K381" s="20"/>
      <c r="L381" s="21"/>
      <c r="M381" s="21"/>
      <c r="N381" s="21"/>
      <c r="O381" s="24">
        <v>0</v>
      </c>
      <c r="P381" s="107"/>
    </row>
    <row r="382" spans="1:16" s="9" customFormat="1" ht="30">
      <c r="A382" s="25"/>
      <c r="B382" s="25"/>
      <c r="C382" s="106"/>
      <c r="D382" s="27" t="s">
        <v>34</v>
      </c>
      <c r="E382" s="40">
        <v>2</v>
      </c>
      <c r="F382" s="40">
        <v>92</v>
      </c>
      <c r="G382" s="27" t="s">
        <v>25</v>
      </c>
      <c r="H382" s="22">
        <f t="shared" ref="H382:H385" si="118">F382*E382</f>
        <v>184</v>
      </c>
      <c r="I382" s="23"/>
      <c r="J382" s="106"/>
      <c r="K382" s="20"/>
      <c r="L382" s="21"/>
      <c r="M382" s="21"/>
      <c r="N382" s="21"/>
      <c r="O382" s="24">
        <v>0</v>
      </c>
      <c r="P382" s="107"/>
    </row>
    <row r="383" spans="1:16" s="9" customFormat="1" ht="30">
      <c r="A383" s="25"/>
      <c r="B383" s="25"/>
      <c r="C383" s="106"/>
      <c r="D383" s="27" t="s">
        <v>23</v>
      </c>
      <c r="E383" s="40">
        <v>1</v>
      </c>
      <c r="F383" s="40">
        <v>75</v>
      </c>
      <c r="G383" s="27" t="s">
        <v>28</v>
      </c>
      <c r="H383" s="22">
        <f t="shared" si="118"/>
        <v>75</v>
      </c>
      <c r="I383" s="23"/>
      <c r="J383" s="106"/>
      <c r="K383" s="20"/>
      <c r="L383" s="21"/>
      <c r="M383" s="21"/>
      <c r="N383" s="21"/>
      <c r="O383" s="24">
        <v>0</v>
      </c>
      <c r="P383" s="107"/>
    </row>
    <row r="384" spans="1:16" s="9" customFormat="1" ht="30">
      <c r="A384" s="25"/>
      <c r="B384" s="25"/>
      <c r="C384" s="106"/>
      <c r="D384" s="27" t="s">
        <v>38</v>
      </c>
      <c r="E384" s="40">
        <v>3</v>
      </c>
      <c r="F384" s="40">
        <v>87</v>
      </c>
      <c r="G384" s="27" t="s">
        <v>25</v>
      </c>
      <c r="H384" s="22">
        <f t="shared" si="118"/>
        <v>261</v>
      </c>
      <c r="I384" s="23"/>
      <c r="J384" s="106"/>
      <c r="K384" s="31"/>
      <c r="L384" s="28"/>
      <c r="M384" s="28"/>
      <c r="N384" s="28"/>
      <c r="O384" s="24">
        <v>0</v>
      </c>
      <c r="P384" s="107"/>
    </row>
    <row r="385" spans="1:16" s="9" customFormat="1" ht="30">
      <c r="A385" s="25"/>
      <c r="B385" s="25"/>
      <c r="C385" s="106"/>
      <c r="D385" s="27" t="s">
        <v>15</v>
      </c>
      <c r="E385" s="40">
        <v>1</v>
      </c>
      <c r="F385" s="40">
        <v>86</v>
      </c>
      <c r="G385" s="27" t="s">
        <v>28</v>
      </c>
      <c r="H385" s="22">
        <f t="shared" si="118"/>
        <v>86</v>
      </c>
      <c r="I385" s="23"/>
      <c r="J385" s="106"/>
      <c r="K385" s="31"/>
      <c r="L385" s="28"/>
      <c r="M385" s="28"/>
      <c r="N385" s="28"/>
      <c r="O385" s="24">
        <v>0</v>
      </c>
      <c r="P385" s="107"/>
    </row>
    <row r="386" spans="1:16" s="9" customFormat="1" ht="30">
      <c r="A386" s="25"/>
      <c r="B386" s="25"/>
      <c r="C386" s="106"/>
      <c r="D386" s="27" t="s">
        <v>24</v>
      </c>
      <c r="E386" s="40">
        <v>2</v>
      </c>
      <c r="F386" s="40">
        <v>91</v>
      </c>
      <c r="G386" s="27" t="s">
        <v>25</v>
      </c>
      <c r="H386" s="22">
        <f t="shared" ref="H386" si="119">F386*E386</f>
        <v>182</v>
      </c>
      <c r="I386" s="23"/>
      <c r="J386" s="106"/>
      <c r="K386" s="27"/>
      <c r="L386" s="28"/>
      <c r="M386" s="28"/>
      <c r="N386" s="28"/>
      <c r="O386" s="24">
        <f t="shared" ref="O386" si="120">M386*L386*0.8</f>
        <v>0</v>
      </c>
      <c r="P386" s="107"/>
    </row>
    <row r="387" spans="1:16" s="9" customFormat="1" ht="16.2" thickBot="1">
      <c r="A387" s="32"/>
      <c r="B387" s="32"/>
      <c r="C387" s="33"/>
      <c r="D387" s="34" t="s">
        <v>18</v>
      </c>
      <c r="E387" s="35">
        <f>SUM(E376:E386)</f>
        <v>21</v>
      </c>
      <c r="F387" s="36">
        <f>SUM(F376:F386)</f>
        <v>953</v>
      </c>
      <c r="G387" s="36"/>
      <c r="H387" s="37">
        <f>SUM(H376:H386)</f>
        <v>1842</v>
      </c>
      <c r="I387" s="38"/>
      <c r="J387" s="33"/>
      <c r="K387" s="34" t="s">
        <v>19</v>
      </c>
      <c r="L387" s="35">
        <f>SUM(L376:L386)</f>
        <v>3</v>
      </c>
      <c r="M387" s="35">
        <f t="shared" ref="M387" si="121">SUM(M376:M386)</f>
        <v>185</v>
      </c>
      <c r="N387" s="35"/>
      <c r="O387" s="35">
        <f>SUM(O376:O386)</f>
        <v>218.40000000000003</v>
      </c>
      <c r="P387" s="108"/>
    </row>
    <row r="388" spans="1:16" ht="15.6" thickTop="1" thickBot="1"/>
    <row r="389" spans="1:16" s="9" customFormat="1" ht="31.8" thickTop="1">
      <c r="A389" s="13" t="s">
        <v>6</v>
      </c>
      <c r="B389" s="14" t="s">
        <v>7</v>
      </c>
      <c r="C389" s="105"/>
      <c r="D389" s="15" t="s">
        <v>8</v>
      </c>
      <c r="E389" s="15" t="s">
        <v>9</v>
      </c>
      <c r="F389" s="15" t="s">
        <v>10</v>
      </c>
      <c r="G389" s="15"/>
      <c r="H389" s="15" t="s">
        <v>11</v>
      </c>
      <c r="I389" s="16"/>
      <c r="J389" s="105" t="s">
        <v>12</v>
      </c>
      <c r="K389" s="15" t="s">
        <v>8</v>
      </c>
      <c r="L389" s="15" t="s">
        <v>9</v>
      </c>
      <c r="M389" s="15" t="s">
        <v>10</v>
      </c>
      <c r="N389" s="15"/>
      <c r="O389" s="15" t="s">
        <v>13</v>
      </c>
      <c r="P389" s="17" t="s">
        <v>14</v>
      </c>
    </row>
    <row r="390" spans="1:16" s="9" customFormat="1" ht="30">
      <c r="A390" s="18">
        <v>28</v>
      </c>
      <c r="B390" s="19">
        <v>21739030</v>
      </c>
      <c r="C390" s="106"/>
      <c r="D390" s="20" t="s">
        <v>37</v>
      </c>
      <c r="E390" s="39">
        <v>2</v>
      </c>
      <c r="F390" s="39">
        <v>85</v>
      </c>
      <c r="G390" s="21" t="s">
        <v>25</v>
      </c>
      <c r="H390" s="22">
        <f t="shared" ref="H390:H395" si="122">F390*E390</f>
        <v>170</v>
      </c>
      <c r="I390" s="23"/>
      <c r="J390" s="106"/>
      <c r="K390" s="27" t="s">
        <v>44</v>
      </c>
      <c r="L390" s="39">
        <v>2</v>
      </c>
      <c r="M390" s="39">
        <v>87</v>
      </c>
      <c r="N390" s="20" t="s">
        <v>26</v>
      </c>
      <c r="O390" s="24">
        <f>M390*L390*0.8</f>
        <v>139.20000000000002</v>
      </c>
      <c r="P390" s="107">
        <f>(H401+O401)/(E401+(0.8*L401))</f>
        <v>82.834782608695647</v>
      </c>
    </row>
    <row r="391" spans="1:16" s="9" customFormat="1" ht="30">
      <c r="A391" s="25"/>
      <c r="B391" s="25"/>
      <c r="C391" s="106"/>
      <c r="D391" s="27" t="s">
        <v>15</v>
      </c>
      <c r="E391" s="40">
        <v>1</v>
      </c>
      <c r="F391" s="40">
        <v>87</v>
      </c>
      <c r="G391" s="27" t="s">
        <v>28</v>
      </c>
      <c r="H391" s="22">
        <f t="shared" si="122"/>
        <v>87</v>
      </c>
      <c r="I391" s="26"/>
      <c r="J391" s="106"/>
      <c r="K391" s="27" t="s">
        <v>43</v>
      </c>
      <c r="L391" s="39">
        <v>2</v>
      </c>
      <c r="M391" s="39">
        <v>80</v>
      </c>
      <c r="N391" s="20" t="s">
        <v>26</v>
      </c>
      <c r="O391" s="24">
        <f t="shared" ref="O391:O400" si="123">M391*L391*0.8</f>
        <v>128</v>
      </c>
      <c r="P391" s="107"/>
    </row>
    <row r="392" spans="1:16" s="9" customFormat="1" ht="30">
      <c r="A392" s="25"/>
      <c r="B392" s="25"/>
      <c r="C392" s="106"/>
      <c r="D392" s="27" t="s">
        <v>17</v>
      </c>
      <c r="E392" s="40">
        <v>2</v>
      </c>
      <c r="F392" s="40">
        <v>92</v>
      </c>
      <c r="G392" s="27" t="s">
        <v>28</v>
      </c>
      <c r="H392" s="22">
        <f t="shared" si="122"/>
        <v>184</v>
      </c>
      <c r="I392" s="26"/>
      <c r="J392" s="106"/>
      <c r="K392" s="27" t="s">
        <v>22</v>
      </c>
      <c r="L392" s="40">
        <v>1</v>
      </c>
      <c r="M392" s="40">
        <v>80</v>
      </c>
      <c r="N392" s="28" t="s">
        <v>27</v>
      </c>
      <c r="O392" s="24">
        <f t="shared" si="123"/>
        <v>64</v>
      </c>
      <c r="P392" s="107"/>
    </row>
    <row r="393" spans="1:16" s="9" customFormat="1" ht="30">
      <c r="A393" s="25"/>
      <c r="B393" s="25"/>
      <c r="C393" s="106"/>
      <c r="D393" s="27" t="s">
        <v>35</v>
      </c>
      <c r="E393" s="40">
        <v>2</v>
      </c>
      <c r="F393" s="40">
        <v>88</v>
      </c>
      <c r="G393" s="27" t="s">
        <v>25</v>
      </c>
      <c r="H393" s="22">
        <f t="shared" si="122"/>
        <v>176</v>
      </c>
      <c r="I393" s="26"/>
      <c r="J393" s="106"/>
      <c r="K393" s="27"/>
      <c r="L393" s="40"/>
      <c r="M393" s="40"/>
      <c r="N393" s="28"/>
      <c r="O393" s="24">
        <f t="shared" si="123"/>
        <v>0</v>
      </c>
      <c r="P393" s="107"/>
    </row>
    <row r="394" spans="1:16" s="9" customFormat="1" ht="30">
      <c r="A394" s="25"/>
      <c r="B394" s="25"/>
      <c r="C394" s="106"/>
      <c r="D394" s="27" t="s">
        <v>16</v>
      </c>
      <c r="E394" s="40">
        <v>3</v>
      </c>
      <c r="F394" s="40">
        <v>85</v>
      </c>
      <c r="G394" s="27" t="s">
        <v>25</v>
      </c>
      <c r="H394" s="22">
        <f t="shared" si="122"/>
        <v>255</v>
      </c>
      <c r="I394" s="23"/>
      <c r="J394" s="106"/>
      <c r="K394" s="20"/>
      <c r="L394" s="39"/>
      <c r="M394" s="39"/>
      <c r="N394" s="21"/>
      <c r="O394" s="24">
        <f t="shared" si="123"/>
        <v>0</v>
      </c>
      <c r="P394" s="107"/>
    </row>
    <row r="395" spans="1:16" s="9" customFormat="1" ht="30">
      <c r="A395" s="25"/>
      <c r="B395" s="25"/>
      <c r="C395" s="106"/>
      <c r="D395" s="27" t="s">
        <v>40</v>
      </c>
      <c r="E395" s="40">
        <v>2</v>
      </c>
      <c r="F395" s="40">
        <v>93</v>
      </c>
      <c r="G395" s="27" t="s">
        <v>25</v>
      </c>
      <c r="H395" s="22">
        <f t="shared" si="122"/>
        <v>186</v>
      </c>
      <c r="I395" s="26"/>
      <c r="J395" s="106"/>
      <c r="K395" s="20"/>
      <c r="L395" s="21"/>
      <c r="M395" s="21"/>
      <c r="N395" s="21"/>
      <c r="O395" s="24">
        <f t="shared" si="123"/>
        <v>0</v>
      </c>
      <c r="P395" s="107"/>
    </row>
    <row r="396" spans="1:16" s="9" customFormat="1" ht="30">
      <c r="A396" s="25"/>
      <c r="B396" s="25"/>
      <c r="C396" s="106"/>
      <c r="D396" s="27" t="s">
        <v>23</v>
      </c>
      <c r="E396" s="40">
        <v>1</v>
      </c>
      <c r="F396" s="40">
        <v>69</v>
      </c>
      <c r="G396" s="27" t="s">
        <v>28</v>
      </c>
      <c r="H396" s="22">
        <f t="shared" ref="H396:H400" si="124">F396*E396</f>
        <v>69</v>
      </c>
      <c r="I396" s="23"/>
      <c r="J396" s="106"/>
      <c r="K396" s="20"/>
      <c r="L396" s="21"/>
      <c r="M396" s="21"/>
      <c r="N396" s="21"/>
      <c r="O396" s="24">
        <f t="shared" si="123"/>
        <v>0</v>
      </c>
      <c r="P396" s="107"/>
    </row>
    <row r="397" spans="1:16" s="9" customFormat="1" ht="30">
      <c r="A397" s="25"/>
      <c r="B397" s="25"/>
      <c r="C397" s="106"/>
      <c r="D397" s="27" t="s">
        <v>23</v>
      </c>
      <c r="E397" s="40">
        <v>1</v>
      </c>
      <c r="F397" s="40">
        <v>56</v>
      </c>
      <c r="G397" s="27" t="s">
        <v>28</v>
      </c>
      <c r="H397" s="22">
        <f t="shared" si="124"/>
        <v>56</v>
      </c>
      <c r="I397" s="23"/>
      <c r="J397" s="106"/>
      <c r="K397" s="20"/>
      <c r="L397" s="21"/>
      <c r="M397" s="21"/>
      <c r="N397" s="21"/>
      <c r="O397" s="24">
        <f t="shared" si="123"/>
        <v>0</v>
      </c>
      <c r="P397" s="107"/>
    </row>
    <row r="398" spans="1:16" s="9" customFormat="1" ht="30">
      <c r="A398" s="25"/>
      <c r="B398" s="25"/>
      <c r="C398" s="106"/>
      <c r="D398" s="27" t="s">
        <v>38</v>
      </c>
      <c r="E398" s="40">
        <v>3</v>
      </c>
      <c r="F398" s="40">
        <v>73</v>
      </c>
      <c r="G398" s="27" t="s">
        <v>25</v>
      </c>
      <c r="H398" s="22">
        <f t="shared" si="124"/>
        <v>219</v>
      </c>
      <c r="I398" s="23"/>
      <c r="J398" s="106"/>
      <c r="K398" s="31"/>
      <c r="L398" s="28"/>
      <c r="M398" s="28"/>
      <c r="N398" s="28"/>
      <c r="O398" s="24">
        <f t="shared" si="123"/>
        <v>0</v>
      </c>
      <c r="P398" s="107"/>
    </row>
    <row r="399" spans="1:16" s="9" customFormat="1" ht="30">
      <c r="A399" s="25"/>
      <c r="B399" s="25"/>
      <c r="C399" s="106"/>
      <c r="D399" s="27" t="s">
        <v>39</v>
      </c>
      <c r="E399" s="40">
        <v>2</v>
      </c>
      <c r="F399" s="40">
        <v>86</v>
      </c>
      <c r="G399" s="27" t="s">
        <v>25</v>
      </c>
      <c r="H399" s="22">
        <f t="shared" si="124"/>
        <v>172</v>
      </c>
      <c r="I399" s="23"/>
      <c r="J399" s="106"/>
      <c r="K399" s="31"/>
      <c r="L399" s="28"/>
      <c r="M399" s="28"/>
      <c r="N399" s="28"/>
      <c r="O399" s="24">
        <f t="shared" si="123"/>
        <v>0</v>
      </c>
      <c r="P399" s="107"/>
    </row>
    <row r="400" spans="1:16" s="9" customFormat="1" ht="15.6">
      <c r="A400" s="25"/>
      <c r="B400" s="25"/>
      <c r="C400" s="106"/>
      <c r="D400" s="27"/>
      <c r="E400" s="40"/>
      <c r="F400" s="40"/>
      <c r="G400" s="27"/>
      <c r="H400" s="22">
        <f t="shared" si="124"/>
        <v>0</v>
      </c>
      <c r="I400" s="23"/>
      <c r="J400" s="106"/>
      <c r="K400" s="27"/>
      <c r="L400" s="28"/>
      <c r="M400" s="28"/>
      <c r="N400" s="28"/>
      <c r="O400" s="24">
        <f t="shared" si="123"/>
        <v>0</v>
      </c>
      <c r="P400" s="107"/>
    </row>
    <row r="401" spans="1:16" s="9" customFormat="1" ht="16.2" thickBot="1">
      <c r="A401" s="32"/>
      <c r="B401" s="32"/>
      <c r="C401" s="33"/>
      <c r="D401" s="34" t="s">
        <v>18</v>
      </c>
      <c r="E401" s="35">
        <f>SUM(E390:E400)</f>
        <v>19</v>
      </c>
      <c r="F401" s="36">
        <f>SUM(F390:F400)</f>
        <v>814</v>
      </c>
      <c r="G401" s="36"/>
      <c r="H401" s="37">
        <f>SUM(H390:H400)</f>
        <v>1574</v>
      </c>
      <c r="I401" s="38"/>
      <c r="J401" s="33"/>
      <c r="K401" s="34" t="s">
        <v>19</v>
      </c>
      <c r="L401" s="35">
        <f>SUM(L390:L400)</f>
        <v>5</v>
      </c>
      <c r="M401" s="35">
        <f t="shared" ref="M401" si="125">SUM(M390:M400)</f>
        <v>247</v>
      </c>
      <c r="N401" s="35"/>
      <c r="O401" s="35">
        <f>SUM(O390:O400)</f>
        <v>331.20000000000005</v>
      </c>
      <c r="P401" s="108"/>
    </row>
    <row r="402" spans="1:16" ht="15.6" thickTop="1" thickBot="1"/>
    <row r="403" spans="1:16" s="9" customFormat="1" ht="31.8" thickTop="1">
      <c r="A403" s="13" t="s">
        <v>6</v>
      </c>
      <c r="B403" s="14" t="s">
        <v>7</v>
      </c>
      <c r="C403" s="105"/>
      <c r="D403" s="15" t="s">
        <v>8</v>
      </c>
      <c r="E403" s="15" t="s">
        <v>9</v>
      </c>
      <c r="F403" s="15" t="s">
        <v>10</v>
      </c>
      <c r="G403" s="15"/>
      <c r="H403" s="15" t="s">
        <v>11</v>
      </c>
      <c r="I403" s="16"/>
      <c r="J403" s="105" t="s">
        <v>12</v>
      </c>
      <c r="K403" s="15" t="s">
        <v>8</v>
      </c>
      <c r="L403" s="15" t="s">
        <v>9</v>
      </c>
      <c r="M403" s="15" t="s">
        <v>10</v>
      </c>
      <c r="N403" s="15"/>
      <c r="O403" s="15" t="s">
        <v>13</v>
      </c>
      <c r="P403" s="17" t="s">
        <v>14</v>
      </c>
    </row>
    <row r="404" spans="1:16" s="9" customFormat="1" ht="30">
      <c r="A404" s="18">
        <v>29</v>
      </c>
      <c r="B404" s="19">
        <v>21739031</v>
      </c>
      <c r="C404" s="106"/>
      <c r="D404" s="20" t="s">
        <v>40</v>
      </c>
      <c r="E404" s="39">
        <v>2</v>
      </c>
      <c r="F404" s="39">
        <v>93</v>
      </c>
      <c r="G404" s="21" t="s">
        <v>25</v>
      </c>
      <c r="H404" s="22">
        <f t="shared" ref="H404:H409" si="126">F404*E404</f>
        <v>186</v>
      </c>
      <c r="I404" s="23"/>
      <c r="J404" s="106"/>
      <c r="K404" s="27" t="s">
        <v>49</v>
      </c>
      <c r="L404" s="39">
        <v>1</v>
      </c>
      <c r="M404" s="39">
        <v>81</v>
      </c>
      <c r="N404" s="20" t="s">
        <v>27</v>
      </c>
      <c r="O404" s="24">
        <f>M404*L404*0.8</f>
        <v>64.8</v>
      </c>
      <c r="P404" s="107">
        <f>(H415+O415)/(E415+(0.8*L415))</f>
        <v>85.638095238095246</v>
      </c>
    </row>
    <row r="405" spans="1:16" s="9" customFormat="1" ht="30">
      <c r="A405" s="25"/>
      <c r="B405" s="25"/>
      <c r="C405" s="106"/>
      <c r="D405" s="27" t="s">
        <v>15</v>
      </c>
      <c r="E405" s="40">
        <v>1</v>
      </c>
      <c r="F405" s="40">
        <v>90</v>
      </c>
      <c r="G405" s="27" t="s">
        <v>28</v>
      </c>
      <c r="H405" s="22">
        <f t="shared" si="126"/>
        <v>90</v>
      </c>
      <c r="I405" s="26"/>
      <c r="J405" s="106"/>
      <c r="K405" s="27" t="s">
        <v>44</v>
      </c>
      <c r="L405" s="39">
        <v>2</v>
      </c>
      <c r="M405" s="39">
        <v>86</v>
      </c>
      <c r="N405" s="20" t="s">
        <v>26</v>
      </c>
      <c r="O405" s="24">
        <f t="shared" ref="O405:O414" si="127">M405*L405*0.8</f>
        <v>137.6</v>
      </c>
      <c r="P405" s="107"/>
    </row>
    <row r="406" spans="1:16" s="9" customFormat="1" ht="30">
      <c r="A406" s="25"/>
      <c r="B406" s="25"/>
      <c r="C406" s="106"/>
      <c r="D406" s="27" t="s">
        <v>23</v>
      </c>
      <c r="E406" s="40">
        <v>1</v>
      </c>
      <c r="F406" s="40">
        <v>75</v>
      </c>
      <c r="G406" s="27" t="s">
        <v>28</v>
      </c>
      <c r="H406" s="22">
        <f t="shared" si="126"/>
        <v>75</v>
      </c>
      <c r="I406" s="26"/>
      <c r="J406" s="106"/>
      <c r="K406" s="27" t="s">
        <v>43</v>
      </c>
      <c r="L406" s="40">
        <v>2</v>
      </c>
      <c r="M406" s="40">
        <v>90</v>
      </c>
      <c r="N406" s="28" t="s">
        <v>26</v>
      </c>
      <c r="O406" s="24">
        <f t="shared" si="127"/>
        <v>144</v>
      </c>
      <c r="P406" s="107"/>
    </row>
    <row r="407" spans="1:16" s="9" customFormat="1" ht="30">
      <c r="A407" s="25"/>
      <c r="B407" s="25"/>
      <c r="C407" s="106"/>
      <c r="D407" s="27" t="s">
        <v>16</v>
      </c>
      <c r="E407" s="40">
        <v>3</v>
      </c>
      <c r="F407" s="40">
        <v>87</v>
      </c>
      <c r="G407" s="27" t="s">
        <v>25</v>
      </c>
      <c r="H407" s="22">
        <f t="shared" si="126"/>
        <v>261</v>
      </c>
      <c r="I407" s="26"/>
      <c r="J407" s="106"/>
      <c r="K407" s="27"/>
      <c r="L407" s="40"/>
      <c r="M407" s="40"/>
      <c r="N407" s="28"/>
      <c r="O407" s="24">
        <f t="shared" si="127"/>
        <v>0</v>
      </c>
      <c r="P407" s="107"/>
    </row>
    <row r="408" spans="1:16" s="9" customFormat="1" ht="30">
      <c r="A408" s="25"/>
      <c r="B408" s="25"/>
      <c r="C408" s="106"/>
      <c r="D408" s="27" t="s">
        <v>39</v>
      </c>
      <c r="E408" s="40">
        <v>2</v>
      </c>
      <c r="F408" s="40">
        <v>80</v>
      </c>
      <c r="G408" s="27" t="s">
        <v>25</v>
      </c>
      <c r="H408" s="22">
        <f t="shared" si="126"/>
        <v>160</v>
      </c>
      <c r="I408" s="23"/>
      <c r="J408" s="106"/>
      <c r="K408" s="20"/>
      <c r="L408" s="39"/>
      <c r="M408" s="39"/>
      <c r="N408" s="21"/>
      <c r="O408" s="24">
        <f t="shared" si="127"/>
        <v>0</v>
      </c>
      <c r="P408" s="107"/>
    </row>
    <row r="409" spans="1:16" s="9" customFormat="1" ht="30">
      <c r="A409" s="25"/>
      <c r="B409" s="25"/>
      <c r="C409" s="106"/>
      <c r="D409" s="27" t="s">
        <v>17</v>
      </c>
      <c r="E409" s="40">
        <v>2</v>
      </c>
      <c r="F409" s="40">
        <v>76</v>
      </c>
      <c r="G409" s="27" t="s">
        <v>28</v>
      </c>
      <c r="H409" s="22">
        <f t="shared" si="126"/>
        <v>152</v>
      </c>
      <c r="I409" s="26"/>
      <c r="J409" s="106"/>
      <c r="K409" s="20"/>
      <c r="L409" s="21"/>
      <c r="M409" s="21"/>
      <c r="N409" s="21"/>
      <c r="O409" s="24">
        <f t="shared" si="127"/>
        <v>0</v>
      </c>
      <c r="P409" s="107"/>
    </row>
    <row r="410" spans="1:16" s="9" customFormat="1" ht="30">
      <c r="A410" s="25"/>
      <c r="B410" s="25"/>
      <c r="C410" s="106"/>
      <c r="D410" s="27" t="s">
        <v>31</v>
      </c>
      <c r="E410" s="40">
        <v>1</v>
      </c>
      <c r="F410" s="40">
        <v>75</v>
      </c>
      <c r="G410" s="27" t="s">
        <v>28</v>
      </c>
      <c r="H410" s="22">
        <f t="shared" ref="H410:H414" si="128">F410*E410</f>
        <v>75</v>
      </c>
      <c r="I410" s="23"/>
      <c r="J410" s="106"/>
      <c r="K410" s="20"/>
      <c r="L410" s="21"/>
      <c r="M410" s="21"/>
      <c r="N410" s="21"/>
      <c r="O410" s="24">
        <f t="shared" si="127"/>
        <v>0</v>
      </c>
      <c r="P410" s="107"/>
    </row>
    <row r="411" spans="1:16" s="9" customFormat="1" ht="30">
      <c r="A411" s="25"/>
      <c r="B411" s="25"/>
      <c r="C411" s="106"/>
      <c r="D411" s="27" t="s">
        <v>38</v>
      </c>
      <c r="E411" s="40">
        <v>3</v>
      </c>
      <c r="F411" s="40">
        <v>89</v>
      </c>
      <c r="G411" s="27" t="s">
        <v>25</v>
      </c>
      <c r="H411" s="22">
        <f t="shared" si="128"/>
        <v>267</v>
      </c>
      <c r="I411" s="23"/>
      <c r="J411" s="106"/>
      <c r="K411" s="20"/>
      <c r="L411" s="21"/>
      <c r="M411" s="21"/>
      <c r="N411" s="21"/>
      <c r="O411" s="24">
        <f t="shared" si="127"/>
        <v>0</v>
      </c>
      <c r="P411" s="107"/>
    </row>
    <row r="412" spans="1:16" s="9" customFormat="1" ht="30">
      <c r="A412" s="25"/>
      <c r="B412" s="25"/>
      <c r="C412" s="106"/>
      <c r="D412" s="27" t="s">
        <v>32</v>
      </c>
      <c r="E412" s="40">
        <v>2</v>
      </c>
      <c r="F412" s="40">
        <v>93</v>
      </c>
      <c r="G412" s="27" t="s">
        <v>25</v>
      </c>
      <c r="H412" s="22">
        <f t="shared" si="128"/>
        <v>186</v>
      </c>
      <c r="I412" s="23"/>
      <c r="J412" s="106"/>
      <c r="K412" s="31"/>
      <c r="L412" s="28"/>
      <c r="M412" s="28"/>
      <c r="N412" s="28"/>
      <c r="O412" s="24">
        <f t="shared" si="127"/>
        <v>0</v>
      </c>
      <c r="P412" s="107"/>
    </row>
    <row r="413" spans="1:16" s="9" customFormat="1" ht="15.6">
      <c r="A413" s="25"/>
      <c r="B413" s="25"/>
      <c r="C413" s="106"/>
      <c r="D413" s="27"/>
      <c r="E413" s="40"/>
      <c r="F413" s="40"/>
      <c r="G413" s="27"/>
      <c r="H413" s="22">
        <f t="shared" si="128"/>
        <v>0</v>
      </c>
      <c r="I413" s="23"/>
      <c r="J413" s="106"/>
      <c r="K413" s="31"/>
      <c r="L413" s="28"/>
      <c r="M413" s="28"/>
      <c r="N413" s="28"/>
      <c r="O413" s="24">
        <f t="shared" si="127"/>
        <v>0</v>
      </c>
      <c r="P413" s="107"/>
    </row>
    <row r="414" spans="1:16" s="9" customFormat="1" ht="15.6">
      <c r="A414" s="25"/>
      <c r="B414" s="25"/>
      <c r="C414" s="106"/>
      <c r="D414" s="27"/>
      <c r="E414" s="40"/>
      <c r="F414" s="40"/>
      <c r="G414" s="27"/>
      <c r="H414" s="22">
        <f t="shared" si="128"/>
        <v>0</v>
      </c>
      <c r="I414" s="23"/>
      <c r="J414" s="106"/>
      <c r="K414" s="27"/>
      <c r="L414" s="28"/>
      <c r="M414" s="28"/>
      <c r="N414" s="28"/>
      <c r="O414" s="24">
        <f t="shared" si="127"/>
        <v>0</v>
      </c>
      <c r="P414" s="107"/>
    </row>
    <row r="415" spans="1:16" s="9" customFormat="1" ht="16.2" thickBot="1">
      <c r="A415" s="32"/>
      <c r="B415" s="32"/>
      <c r="C415" s="33"/>
      <c r="D415" s="34" t="s">
        <v>18</v>
      </c>
      <c r="E415" s="35">
        <f>SUM(E404:E414)</f>
        <v>17</v>
      </c>
      <c r="F415" s="36">
        <f>SUM(F404:F414)</f>
        <v>758</v>
      </c>
      <c r="G415" s="36"/>
      <c r="H415" s="37">
        <f>SUM(H404:H414)</f>
        <v>1452</v>
      </c>
      <c r="I415" s="38"/>
      <c r="J415" s="33"/>
      <c r="K415" s="34" t="s">
        <v>19</v>
      </c>
      <c r="L415" s="35">
        <f>SUM(L404:L414)</f>
        <v>5</v>
      </c>
      <c r="M415" s="35">
        <f t="shared" ref="M415" si="129">SUM(M404:M414)</f>
        <v>257</v>
      </c>
      <c r="N415" s="35"/>
      <c r="O415" s="35">
        <f>SUM(O404:O414)</f>
        <v>346.4</v>
      </c>
      <c r="P415" s="108"/>
    </row>
    <row r="416" spans="1:16" ht="15.6" thickTop="1" thickBot="1"/>
    <row r="417" spans="1:16" s="9" customFormat="1" ht="31.8" thickTop="1">
      <c r="A417" s="13" t="s">
        <v>6</v>
      </c>
      <c r="B417" s="14" t="s">
        <v>7</v>
      </c>
      <c r="C417" s="105"/>
      <c r="D417" s="15" t="s">
        <v>8</v>
      </c>
      <c r="E417" s="15" t="s">
        <v>9</v>
      </c>
      <c r="F417" s="15" t="s">
        <v>10</v>
      </c>
      <c r="G417" s="15"/>
      <c r="H417" s="15" t="s">
        <v>11</v>
      </c>
      <c r="I417" s="16"/>
      <c r="J417" s="105" t="s">
        <v>12</v>
      </c>
      <c r="K417" s="15" t="s">
        <v>8</v>
      </c>
      <c r="L417" s="15" t="s">
        <v>9</v>
      </c>
      <c r="M417" s="15" t="s">
        <v>10</v>
      </c>
      <c r="N417" s="15"/>
      <c r="O417" s="15" t="s">
        <v>13</v>
      </c>
      <c r="P417" s="17" t="s">
        <v>14</v>
      </c>
    </row>
    <row r="418" spans="1:16" s="9" customFormat="1" ht="30">
      <c r="A418" s="18">
        <v>30</v>
      </c>
      <c r="B418" s="19">
        <v>21739032</v>
      </c>
      <c r="C418" s="106"/>
      <c r="D418" s="20" t="s">
        <v>37</v>
      </c>
      <c r="E418" s="39">
        <v>2</v>
      </c>
      <c r="F418" s="39">
        <v>83</v>
      </c>
      <c r="G418" s="21" t="s">
        <v>25</v>
      </c>
      <c r="H418" s="22">
        <f t="shared" ref="H418:H423" si="130">F418*E418</f>
        <v>166</v>
      </c>
      <c r="I418" s="23"/>
      <c r="J418" s="106"/>
      <c r="K418" s="27" t="s">
        <v>54</v>
      </c>
      <c r="L418" s="39">
        <v>2</v>
      </c>
      <c r="M418" s="39">
        <v>96</v>
      </c>
      <c r="N418" s="20" t="s">
        <v>42</v>
      </c>
      <c r="O418" s="24">
        <f>M418*L418*0.8</f>
        <v>153.60000000000002</v>
      </c>
      <c r="P418" s="107">
        <f>(H429+O429)/(E429+(0.8*L429))</f>
        <v>86.317307692307693</v>
      </c>
    </row>
    <row r="419" spans="1:16" s="9" customFormat="1" ht="30">
      <c r="A419" s="25"/>
      <c r="B419" s="25"/>
      <c r="C419" s="106"/>
      <c r="D419" s="27" t="s">
        <v>23</v>
      </c>
      <c r="E419" s="40">
        <v>1</v>
      </c>
      <c r="F419" s="40">
        <v>72</v>
      </c>
      <c r="G419" s="27" t="s">
        <v>28</v>
      </c>
      <c r="H419" s="22">
        <f t="shared" si="130"/>
        <v>72</v>
      </c>
      <c r="I419" s="26"/>
      <c r="J419" s="106"/>
      <c r="K419" s="27" t="s">
        <v>44</v>
      </c>
      <c r="L419" s="39">
        <v>2</v>
      </c>
      <c r="M419" s="39">
        <v>85</v>
      </c>
      <c r="N419" s="20" t="s">
        <v>26</v>
      </c>
      <c r="O419" s="24">
        <f t="shared" ref="O419:O428" si="131">M419*L419*0.8</f>
        <v>136</v>
      </c>
      <c r="P419" s="107"/>
    </row>
    <row r="420" spans="1:16" s="9" customFormat="1" ht="30">
      <c r="A420" s="25"/>
      <c r="B420" s="25"/>
      <c r="C420" s="106"/>
      <c r="D420" s="27" t="s">
        <v>16</v>
      </c>
      <c r="E420" s="40">
        <v>3</v>
      </c>
      <c r="F420" s="40">
        <v>86</v>
      </c>
      <c r="G420" s="27" t="s">
        <v>25</v>
      </c>
      <c r="H420" s="22">
        <f t="shared" si="130"/>
        <v>258</v>
      </c>
      <c r="I420" s="26"/>
      <c r="J420" s="106"/>
      <c r="K420" s="27" t="s">
        <v>43</v>
      </c>
      <c r="L420" s="40">
        <v>2</v>
      </c>
      <c r="M420" s="40">
        <v>88</v>
      </c>
      <c r="N420" s="28" t="s">
        <v>26</v>
      </c>
      <c r="O420" s="24">
        <f t="shared" si="131"/>
        <v>140.80000000000001</v>
      </c>
      <c r="P420" s="107"/>
    </row>
    <row r="421" spans="1:16" s="9" customFormat="1" ht="30">
      <c r="A421" s="25"/>
      <c r="B421" s="25"/>
      <c r="C421" s="106"/>
      <c r="D421" s="27" t="s">
        <v>32</v>
      </c>
      <c r="E421" s="40">
        <v>2</v>
      </c>
      <c r="F421" s="40">
        <v>95</v>
      </c>
      <c r="G421" s="27" t="s">
        <v>25</v>
      </c>
      <c r="H421" s="22">
        <f t="shared" si="130"/>
        <v>190</v>
      </c>
      <c r="I421" s="26"/>
      <c r="J421" s="106"/>
      <c r="K421" s="27"/>
      <c r="L421" s="40"/>
      <c r="M421" s="40"/>
      <c r="N421" s="28"/>
      <c r="O421" s="24">
        <f t="shared" si="131"/>
        <v>0</v>
      </c>
      <c r="P421" s="107"/>
    </row>
    <row r="422" spans="1:16" s="9" customFormat="1" ht="30">
      <c r="A422" s="25"/>
      <c r="B422" s="25"/>
      <c r="C422" s="106"/>
      <c r="D422" s="27" t="s">
        <v>17</v>
      </c>
      <c r="E422" s="40">
        <v>2</v>
      </c>
      <c r="F422" s="40">
        <v>85</v>
      </c>
      <c r="G422" s="27" t="s">
        <v>28</v>
      </c>
      <c r="H422" s="22">
        <f t="shared" si="130"/>
        <v>170</v>
      </c>
      <c r="I422" s="23"/>
      <c r="J422" s="106"/>
      <c r="K422" s="20"/>
      <c r="L422" s="39"/>
      <c r="M422" s="39"/>
      <c r="N422" s="21"/>
      <c r="O422" s="24">
        <f t="shared" si="131"/>
        <v>0</v>
      </c>
      <c r="P422" s="107"/>
    </row>
    <row r="423" spans="1:16" s="9" customFormat="1" ht="30">
      <c r="A423" s="25"/>
      <c r="B423" s="25"/>
      <c r="C423" s="106"/>
      <c r="D423" s="27" t="s">
        <v>20</v>
      </c>
      <c r="E423" s="40">
        <v>2</v>
      </c>
      <c r="F423" s="40">
        <v>95</v>
      </c>
      <c r="G423" s="27" t="s">
        <v>25</v>
      </c>
      <c r="H423" s="22">
        <f t="shared" si="130"/>
        <v>190</v>
      </c>
      <c r="I423" s="26"/>
      <c r="J423" s="106"/>
      <c r="K423" s="20"/>
      <c r="L423" s="21"/>
      <c r="M423" s="21"/>
      <c r="N423" s="21"/>
      <c r="O423" s="24">
        <f t="shared" si="131"/>
        <v>0</v>
      </c>
      <c r="P423" s="107"/>
    </row>
    <row r="424" spans="1:16" s="9" customFormat="1" ht="30">
      <c r="A424" s="25"/>
      <c r="B424" s="25"/>
      <c r="C424" s="106"/>
      <c r="D424" s="27" t="s">
        <v>38</v>
      </c>
      <c r="E424" s="40">
        <v>3</v>
      </c>
      <c r="F424" s="40">
        <v>79</v>
      </c>
      <c r="G424" s="27" t="s">
        <v>25</v>
      </c>
      <c r="H424" s="22">
        <f t="shared" ref="H424:H428" si="132">F424*E424</f>
        <v>237</v>
      </c>
      <c r="I424" s="23"/>
      <c r="J424" s="106"/>
      <c r="K424" s="20"/>
      <c r="L424" s="21"/>
      <c r="M424" s="21"/>
      <c r="N424" s="21"/>
      <c r="O424" s="24">
        <f t="shared" si="131"/>
        <v>0</v>
      </c>
      <c r="P424" s="107"/>
    </row>
    <row r="425" spans="1:16" s="9" customFormat="1" ht="30">
      <c r="A425" s="25"/>
      <c r="B425" s="25"/>
      <c r="C425" s="106"/>
      <c r="D425" s="27" t="s">
        <v>15</v>
      </c>
      <c r="E425" s="40">
        <v>1</v>
      </c>
      <c r="F425" s="40">
        <v>82</v>
      </c>
      <c r="G425" s="27" t="s">
        <v>28</v>
      </c>
      <c r="H425" s="22">
        <f t="shared" si="132"/>
        <v>82</v>
      </c>
      <c r="I425" s="23"/>
      <c r="J425" s="106"/>
      <c r="K425" s="20"/>
      <c r="L425" s="21"/>
      <c r="M425" s="21"/>
      <c r="N425" s="21"/>
      <c r="O425" s="24">
        <f t="shared" si="131"/>
        <v>0</v>
      </c>
      <c r="P425" s="107"/>
    </row>
    <row r="426" spans="1:16" s="9" customFormat="1" ht="15.6">
      <c r="A426" s="25"/>
      <c r="B426" s="25"/>
      <c r="C426" s="106"/>
      <c r="D426" s="27"/>
      <c r="E426" s="40"/>
      <c r="F426" s="40"/>
      <c r="G426" s="27"/>
      <c r="H426" s="22">
        <f t="shared" si="132"/>
        <v>0</v>
      </c>
      <c r="I426" s="23"/>
      <c r="J426" s="106"/>
      <c r="K426" s="31"/>
      <c r="L426" s="28"/>
      <c r="M426" s="28"/>
      <c r="N426" s="28"/>
      <c r="O426" s="24">
        <f t="shared" si="131"/>
        <v>0</v>
      </c>
      <c r="P426" s="107"/>
    </row>
    <row r="427" spans="1:16" s="9" customFormat="1" ht="15.6">
      <c r="A427" s="25"/>
      <c r="B427" s="25"/>
      <c r="C427" s="106"/>
      <c r="D427" s="27"/>
      <c r="E427" s="40"/>
      <c r="F427" s="40"/>
      <c r="G427" s="27"/>
      <c r="H427" s="22">
        <f t="shared" si="132"/>
        <v>0</v>
      </c>
      <c r="I427" s="23"/>
      <c r="J427" s="106"/>
      <c r="K427" s="31"/>
      <c r="L427" s="28"/>
      <c r="M427" s="28"/>
      <c r="N427" s="28"/>
      <c r="O427" s="24">
        <f t="shared" si="131"/>
        <v>0</v>
      </c>
      <c r="P427" s="107"/>
    </row>
    <row r="428" spans="1:16" s="9" customFormat="1" ht="15.6">
      <c r="A428" s="25"/>
      <c r="B428" s="25"/>
      <c r="C428" s="106"/>
      <c r="D428" s="27"/>
      <c r="E428" s="40"/>
      <c r="F428" s="40"/>
      <c r="G428" s="27"/>
      <c r="H428" s="22">
        <f t="shared" si="132"/>
        <v>0</v>
      </c>
      <c r="I428" s="23"/>
      <c r="J428" s="106"/>
      <c r="K428" s="27"/>
      <c r="L428" s="28"/>
      <c r="M428" s="28"/>
      <c r="N428" s="28"/>
      <c r="O428" s="24">
        <f t="shared" si="131"/>
        <v>0</v>
      </c>
      <c r="P428" s="107"/>
    </row>
    <row r="429" spans="1:16" s="9" customFormat="1" ht="16.2" thickBot="1">
      <c r="A429" s="32"/>
      <c r="B429" s="32"/>
      <c r="C429" s="33"/>
      <c r="D429" s="34" t="s">
        <v>18</v>
      </c>
      <c r="E429" s="35">
        <f>SUM(E418:E428)</f>
        <v>16</v>
      </c>
      <c r="F429" s="36">
        <f>SUM(F418:F428)</f>
        <v>677</v>
      </c>
      <c r="G429" s="36"/>
      <c r="H429" s="37">
        <f>SUM(H418:H428)</f>
        <v>1365</v>
      </c>
      <c r="I429" s="38"/>
      <c r="J429" s="33"/>
      <c r="K429" s="34" t="s">
        <v>19</v>
      </c>
      <c r="L429" s="35">
        <f>SUM(L418:L428)</f>
        <v>6</v>
      </c>
      <c r="M429" s="35">
        <f t="shared" ref="M429" si="133">SUM(M418:M428)</f>
        <v>269</v>
      </c>
      <c r="N429" s="35"/>
      <c r="O429" s="35">
        <f>SUM(O418:O428)</f>
        <v>430.40000000000003</v>
      </c>
      <c r="P429" s="108"/>
    </row>
    <row r="430" spans="1:16" ht="15.6" thickTop="1" thickBot="1"/>
    <row r="431" spans="1:16" s="9" customFormat="1" ht="31.8" thickTop="1">
      <c r="A431" s="13" t="s">
        <v>6</v>
      </c>
      <c r="B431" s="14" t="s">
        <v>7</v>
      </c>
      <c r="C431" s="105"/>
      <c r="D431" s="15" t="s">
        <v>8</v>
      </c>
      <c r="E431" s="15" t="s">
        <v>9</v>
      </c>
      <c r="F431" s="15" t="s">
        <v>10</v>
      </c>
      <c r="G431" s="15"/>
      <c r="H431" s="15" t="s">
        <v>11</v>
      </c>
      <c r="I431" s="16"/>
      <c r="J431" s="105" t="s">
        <v>12</v>
      </c>
      <c r="K431" s="15" t="s">
        <v>8</v>
      </c>
      <c r="L431" s="15" t="s">
        <v>9</v>
      </c>
      <c r="M431" s="15" t="s">
        <v>10</v>
      </c>
      <c r="N431" s="15"/>
      <c r="O431" s="15" t="s">
        <v>13</v>
      </c>
      <c r="P431" s="17" t="s">
        <v>14</v>
      </c>
    </row>
    <row r="432" spans="1:16" s="9" customFormat="1" ht="30">
      <c r="A432" s="18">
        <v>31</v>
      </c>
      <c r="B432" s="19">
        <v>21739033</v>
      </c>
      <c r="C432" s="106"/>
      <c r="D432" s="20" t="s">
        <v>20</v>
      </c>
      <c r="E432" s="39">
        <v>2</v>
      </c>
      <c r="F432" s="39">
        <v>91</v>
      </c>
      <c r="G432" s="21" t="s">
        <v>25</v>
      </c>
      <c r="H432" s="22">
        <f t="shared" ref="H432:H437" si="134">F432*E432</f>
        <v>182</v>
      </c>
      <c r="I432" s="23"/>
      <c r="J432" s="106"/>
      <c r="K432" s="27" t="s">
        <v>44</v>
      </c>
      <c r="L432" s="39">
        <v>2</v>
      </c>
      <c r="M432" s="39">
        <v>85</v>
      </c>
      <c r="N432" s="20" t="s">
        <v>26</v>
      </c>
      <c r="O432" s="24">
        <f>M432*L432*0.8</f>
        <v>136</v>
      </c>
      <c r="P432" s="107">
        <f>(H444+O444)/(E444+(0.8*L444))</f>
        <v>83.267716535433081</v>
      </c>
    </row>
    <row r="433" spans="1:16" s="9" customFormat="1" ht="30">
      <c r="A433" s="25"/>
      <c r="B433" s="25"/>
      <c r="C433" s="106"/>
      <c r="D433" s="27" t="s">
        <v>15</v>
      </c>
      <c r="E433" s="40">
        <v>1</v>
      </c>
      <c r="F433" s="40">
        <v>90</v>
      </c>
      <c r="G433" s="27" t="s">
        <v>28</v>
      </c>
      <c r="H433" s="22">
        <f t="shared" si="134"/>
        <v>90</v>
      </c>
      <c r="I433" s="26"/>
      <c r="J433" s="106"/>
      <c r="K433" s="27" t="s">
        <v>22</v>
      </c>
      <c r="L433" s="39">
        <v>1</v>
      </c>
      <c r="M433" s="39">
        <v>80</v>
      </c>
      <c r="N433" s="20" t="s">
        <v>27</v>
      </c>
      <c r="O433" s="24">
        <f t="shared" ref="O433:O443" si="135">M433*L433*0.8</f>
        <v>64</v>
      </c>
      <c r="P433" s="107"/>
    </row>
    <row r="434" spans="1:16" s="9" customFormat="1" ht="30">
      <c r="A434" s="25"/>
      <c r="B434" s="25"/>
      <c r="C434" s="106"/>
      <c r="D434" s="27" t="s">
        <v>23</v>
      </c>
      <c r="E434" s="40">
        <v>1</v>
      </c>
      <c r="F434" s="40">
        <v>75</v>
      </c>
      <c r="G434" s="27" t="s">
        <v>28</v>
      </c>
      <c r="H434" s="22">
        <f t="shared" si="134"/>
        <v>75</v>
      </c>
      <c r="I434" s="26"/>
      <c r="J434" s="106"/>
      <c r="K434" s="27"/>
      <c r="L434" s="40"/>
      <c r="M434" s="40"/>
      <c r="N434" s="28"/>
      <c r="O434" s="24">
        <f t="shared" si="135"/>
        <v>0</v>
      </c>
      <c r="P434" s="107"/>
    </row>
    <row r="435" spans="1:16" s="9" customFormat="1" ht="30">
      <c r="A435" s="25"/>
      <c r="B435" s="25"/>
      <c r="C435" s="106"/>
      <c r="D435" s="27" t="s">
        <v>38</v>
      </c>
      <c r="E435" s="40">
        <v>3</v>
      </c>
      <c r="F435" s="40">
        <v>87</v>
      </c>
      <c r="G435" s="27" t="s">
        <v>25</v>
      </c>
      <c r="H435" s="22">
        <f t="shared" si="134"/>
        <v>261</v>
      </c>
      <c r="I435" s="26"/>
      <c r="J435" s="106"/>
      <c r="K435" s="27"/>
      <c r="L435" s="40"/>
      <c r="M435" s="40"/>
      <c r="N435" s="28"/>
      <c r="O435" s="24">
        <f t="shared" si="135"/>
        <v>0</v>
      </c>
      <c r="P435" s="107"/>
    </row>
    <row r="436" spans="1:16" s="9" customFormat="1" ht="30">
      <c r="A436" s="25"/>
      <c r="B436" s="25"/>
      <c r="C436" s="106"/>
      <c r="D436" s="27" t="s">
        <v>32</v>
      </c>
      <c r="E436" s="40">
        <v>2</v>
      </c>
      <c r="F436" s="40">
        <v>95</v>
      </c>
      <c r="G436" s="27" t="s">
        <v>25</v>
      </c>
      <c r="H436" s="22">
        <f t="shared" si="134"/>
        <v>190</v>
      </c>
      <c r="I436" s="23"/>
      <c r="J436" s="106"/>
      <c r="K436" s="20"/>
      <c r="L436" s="39"/>
      <c r="M436" s="39"/>
      <c r="N436" s="21"/>
      <c r="O436" s="24">
        <f t="shared" si="135"/>
        <v>0</v>
      </c>
      <c r="P436" s="107"/>
    </row>
    <row r="437" spans="1:16" s="9" customFormat="1" ht="30">
      <c r="A437" s="25"/>
      <c r="B437" s="25"/>
      <c r="C437" s="106"/>
      <c r="D437" s="27" t="s">
        <v>40</v>
      </c>
      <c r="E437" s="40">
        <v>2</v>
      </c>
      <c r="F437" s="40">
        <v>92</v>
      </c>
      <c r="G437" s="27" t="s">
        <v>25</v>
      </c>
      <c r="H437" s="22">
        <f t="shared" si="134"/>
        <v>184</v>
      </c>
      <c r="I437" s="26"/>
      <c r="J437" s="106"/>
      <c r="K437" s="20"/>
      <c r="L437" s="21"/>
      <c r="M437" s="21"/>
      <c r="N437" s="21"/>
      <c r="O437" s="24">
        <f t="shared" si="135"/>
        <v>0</v>
      </c>
      <c r="P437" s="107"/>
    </row>
    <row r="438" spans="1:16" s="9" customFormat="1" ht="30">
      <c r="A438" s="25"/>
      <c r="B438" s="25"/>
      <c r="C438" s="106"/>
      <c r="D438" s="27" t="s">
        <v>17</v>
      </c>
      <c r="E438" s="40">
        <v>2</v>
      </c>
      <c r="F438" s="40">
        <v>86</v>
      </c>
      <c r="G438" s="27" t="s">
        <v>28</v>
      </c>
      <c r="H438" s="22">
        <f t="shared" ref="H438:H443" si="136">F438*E438</f>
        <v>172</v>
      </c>
      <c r="I438" s="23"/>
      <c r="J438" s="106"/>
      <c r="K438" s="20"/>
      <c r="L438" s="21"/>
      <c r="M438" s="21"/>
      <c r="N438" s="21"/>
      <c r="O438" s="24">
        <f t="shared" si="135"/>
        <v>0</v>
      </c>
      <c r="P438" s="107"/>
    </row>
    <row r="439" spans="1:16" s="9" customFormat="1" ht="30">
      <c r="A439" s="25"/>
      <c r="B439" s="25"/>
      <c r="C439" s="106"/>
      <c r="D439" s="27" t="s">
        <v>45</v>
      </c>
      <c r="E439" s="40">
        <v>2</v>
      </c>
      <c r="F439" s="40">
        <v>94</v>
      </c>
      <c r="G439" s="27" t="s">
        <v>25</v>
      </c>
      <c r="H439" s="22">
        <f t="shared" si="136"/>
        <v>188</v>
      </c>
      <c r="I439" s="23"/>
      <c r="J439" s="106"/>
      <c r="K439" s="20"/>
      <c r="L439" s="21"/>
      <c r="M439" s="21"/>
      <c r="N439" s="21"/>
      <c r="O439" s="24">
        <f t="shared" si="135"/>
        <v>0</v>
      </c>
      <c r="P439" s="107"/>
    </row>
    <row r="440" spans="1:16" s="9" customFormat="1" ht="30">
      <c r="A440" s="25"/>
      <c r="B440" s="25"/>
      <c r="C440" s="106"/>
      <c r="D440" s="27" t="s">
        <v>31</v>
      </c>
      <c r="E440" s="40">
        <v>1</v>
      </c>
      <c r="F440" s="40">
        <v>75</v>
      </c>
      <c r="G440" s="27" t="s">
        <v>28</v>
      </c>
      <c r="H440" s="22">
        <f t="shared" si="136"/>
        <v>75</v>
      </c>
      <c r="I440" s="23"/>
      <c r="J440" s="106"/>
      <c r="K440" s="31"/>
      <c r="L440" s="28"/>
      <c r="M440" s="28"/>
      <c r="N440" s="28"/>
      <c r="O440" s="24">
        <f t="shared" si="135"/>
        <v>0</v>
      </c>
      <c r="P440" s="107"/>
    </row>
    <row r="441" spans="1:16" s="9" customFormat="1" ht="30">
      <c r="A441" s="25"/>
      <c r="B441" s="25"/>
      <c r="C441" s="106"/>
      <c r="D441" s="27" t="s">
        <v>35</v>
      </c>
      <c r="E441" s="40">
        <v>2</v>
      </c>
      <c r="F441" s="40">
        <v>65</v>
      </c>
      <c r="G441" s="27" t="s">
        <v>25</v>
      </c>
      <c r="H441" s="22">
        <f t="shared" si="136"/>
        <v>130</v>
      </c>
      <c r="I441" s="23"/>
      <c r="J441" s="106"/>
      <c r="K441" s="31"/>
      <c r="L441" s="28"/>
      <c r="M441" s="28"/>
      <c r="N441" s="28"/>
      <c r="O441" s="24">
        <f t="shared" si="135"/>
        <v>0</v>
      </c>
      <c r="P441" s="107"/>
    </row>
    <row r="442" spans="1:16" s="9" customFormat="1" ht="30">
      <c r="A442" s="25"/>
      <c r="B442" s="25"/>
      <c r="C442" s="106"/>
      <c r="D442" s="27" t="s">
        <v>16</v>
      </c>
      <c r="E442" s="40">
        <v>3</v>
      </c>
      <c r="F442" s="40">
        <v>72</v>
      </c>
      <c r="G442" s="27" t="s">
        <v>25</v>
      </c>
      <c r="H442" s="22">
        <f t="shared" si="136"/>
        <v>216</v>
      </c>
      <c r="I442" s="23"/>
      <c r="J442" s="106"/>
      <c r="K442" s="27"/>
      <c r="L442" s="28"/>
      <c r="M442" s="28"/>
      <c r="N442" s="28"/>
      <c r="O442" s="24">
        <f t="shared" si="135"/>
        <v>0</v>
      </c>
      <c r="P442" s="107"/>
    </row>
    <row r="443" spans="1:16" s="9" customFormat="1" ht="30">
      <c r="A443" s="25"/>
      <c r="B443" s="25"/>
      <c r="C443" s="42"/>
      <c r="D443" s="43" t="s">
        <v>39</v>
      </c>
      <c r="E443" s="44">
        <v>2</v>
      </c>
      <c r="F443" s="44">
        <v>76</v>
      </c>
      <c r="G443" s="43" t="s">
        <v>25</v>
      </c>
      <c r="H443" s="22">
        <f t="shared" si="136"/>
        <v>152</v>
      </c>
      <c r="I443" s="23"/>
      <c r="J443" s="42"/>
      <c r="K443" s="43"/>
      <c r="L443" s="45"/>
      <c r="M443" s="45"/>
      <c r="N443" s="45"/>
      <c r="O443" s="24">
        <f t="shared" si="135"/>
        <v>0</v>
      </c>
      <c r="P443" s="109"/>
    </row>
    <row r="444" spans="1:16" s="9" customFormat="1" ht="16.2" thickBot="1">
      <c r="A444" s="32"/>
      <c r="B444" s="32"/>
      <c r="C444" s="33"/>
      <c r="D444" s="34" t="s">
        <v>18</v>
      </c>
      <c r="E444" s="35">
        <f>SUM(E432:E443)</f>
        <v>23</v>
      </c>
      <c r="F444" s="36">
        <f>SUM(F432:F443)</f>
        <v>998</v>
      </c>
      <c r="G444" s="36"/>
      <c r="H444" s="37">
        <f>SUM(H432:H443)</f>
        <v>1915</v>
      </c>
      <c r="I444" s="38"/>
      <c r="J444" s="33"/>
      <c r="K444" s="34" t="s">
        <v>19</v>
      </c>
      <c r="L444" s="35">
        <f>SUM(L432:L442)</f>
        <v>3</v>
      </c>
      <c r="M444" s="35">
        <f t="shared" ref="M444" si="137">SUM(M432:M442)</f>
        <v>165</v>
      </c>
      <c r="N444" s="35"/>
      <c r="O444" s="35">
        <f>SUM(O432:O442)</f>
        <v>200</v>
      </c>
      <c r="P444" s="108"/>
    </row>
    <row r="445" spans="1:16" ht="15.6" thickTop="1" thickBot="1"/>
    <row r="446" spans="1:16" s="9" customFormat="1" ht="31.8" thickTop="1">
      <c r="A446" s="13" t="s">
        <v>6</v>
      </c>
      <c r="B446" s="14" t="s">
        <v>7</v>
      </c>
      <c r="C446" s="105"/>
      <c r="D446" s="15" t="s">
        <v>8</v>
      </c>
      <c r="E446" s="15" t="s">
        <v>9</v>
      </c>
      <c r="F446" s="15" t="s">
        <v>10</v>
      </c>
      <c r="G446" s="15"/>
      <c r="H446" s="15" t="s">
        <v>11</v>
      </c>
      <c r="I446" s="16"/>
      <c r="J446" s="105" t="s">
        <v>12</v>
      </c>
      <c r="K446" s="15" t="s">
        <v>8</v>
      </c>
      <c r="L446" s="15" t="s">
        <v>9</v>
      </c>
      <c r="M446" s="15" t="s">
        <v>10</v>
      </c>
      <c r="N446" s="15"/>
      <c r="O446" s="15" t="s">
        <v>13</v>
      </c>
      <c r="P446" s="17" t="s">
        <v>14</v>
      </c>
    </row>
    <row r="447" spans="1:16" s="9" customFormat="1" ht="30">
      <c r="A447" s="18">
        <v>32</v>
      </c>
      <c r="B447" s="19">
        <v>21739034</v>
      </c>
      <c r="C447" s="106"/>
      <c r="D447" s="27" t="s">
        <v>20</v>
      </c>
      <c r="E447" s="40">
        <v>2</v>
      </c>
      <c r="F447" s="40">
        <v>98</v>
      </c>
      <c r="G447" s="21" t="s">
        <v>25</v>
      </c>
      <c r="H447" s="22">
        <f t="shared" ref="H447:H452" si="138">F447*E447</f>
        <v>196</v>
      </c>
      <c r="I447" s="23"/>
      <c r="J447" s="106"/>
      <c r="K447" s="27" t="s">
        <v>49</v>
      </c>
      <c r="L447" s="39">
        <v>1</v>
      </c>
      <c r="M447" s="39">
        <v>92</v>
      </c>
      <c r="N447" s="20" t="s">
        <v>27</v>
      </c>
      <c r="O447" s="24">
        <f>M447*L447*0.8</f>
        <v>73.600000000000009</v>
      </c>
      <c r="P447" s="107">
        <f>(H458+O458)/(E458+(0.8*L458))</f>
        <v>88.321739130434793</v>
      </c>
    </row>
    <row r="448" spans="1:16" s="9" customFormat="1" ht="30">
      <c r="A448" s="25"/>
      <c r="B448" s="25"/>
      <c r="C448" s="106"/>
      <c r="D448" s="27" t="s">
        <v>45</v>
      </c>
      <c r="E448" s="40">
        <v>2</v>
      </c>
      <c r="F448" s="40">
        <v>96</v>
      </c>
      <c r="G448" s="27" t="s">
        <v>25</v>
      </c>
      <c r="H448" s="22">
        <f t="shared" si="138"/>
        <v>192</v>
      </c>
      <c r="I448" s="26"/>
      <c r="J448" s="106"/>
      <c r="K448" s="27" t="s">
        <v>44</v>
      </c>
      <c r="L448" s="39">
        <v>2</v>
      </c>
      <c r="M448" s="39">
        <v>88</v>
      </c>
      <c r="N448" s="20" t="s">
        <v>26</v>
      </c>
      <c r="O448" s="24">
        <f t="shared" ref="O448:O457" si="139">M448*L448*0.8</f>
        <v>140.80000000000001</v>
      </c>
      <c r="P448" s="107"/>
    </row>
    <row r="449" spans="1:16" s="9" customFormat="1" ht="30">
      <c r="A449" s="25"/>
      <c r="B449" s="25"/>
      <c r="C449" s="106"/>
      <c r="D449" s="27" t="s">
        <v>34</v>
      </c>
      <c r="E449" s="40">
        <v>2</v>
      </c>
      <c r="F449" s="40">
        <v>94</v>
      </c>
      <c r="G449" s="27" t="s">
        <v>25</v>
      </c>
      <c r="H449" s="22">
        <f t="shared" si="138"/>
        <v>188</v>
      </c>
      <c r="I449" s="26"/>
      <c r="J449" s="106"/>
      <c r="K449" s="27" t="s">
        <v>30</v>
      </c>
      <c r="L449" s="40">
        <v>2</v>
      </c>
      <c r="M449" s="40">
        <v>80</v>
      </c>
      <c r="N449" s="28" t="s">
        <v>26</v>
      </c>
      <c r="O449" s="24">
        <f t="shared" si="139"/>
        <v>128</v>
      </c>
      <c r="P449" s="107"/>
    </row>
    <row r="450" spans="1:16" s="9" customFormat="1" ht="30">
      <c r="A450" s="25"/>
      <c r="B450" s="25"/>
      <c r="C450" s="106"/>
      <c r="D450" s="27" t="s">
        <v>15</v>
      </c>
      <c r="E450" s="40">
        <v>1</v>
      </c>
      <c r="F450" s="40">
        <v>92</v>
      </c>
      <c r="G450" s="27" t="s">
        <v>28</v>
      </c>
      <c r="H450" s="22">
        <f t="shared" si="138"/>
        <v>92</v>
      </c>
      <c r="I450" s="26"/>
      <c r="J450" s="106"/>
      <c r="K450" s="27"/>
      <c r="L450" s="40"/>
      <c r="M450" s="40"/>
      <c r="N450" s="28"/>
      <c r="O450" s="24">
        <f t="shared" si="139"/>
        <v>0</v>
      </c>
      <c r="P450" s="107"/>
    </row>
    <row r="451" spans="1:16" s="9" customFormat="1" ht="30">
      <c r="A451" s="25"/>
      <c r="B451" s="25"/>
      <c r="C451" s="106"/>
      <c r="D451" s="27" t="s">
        <v>16</v>
      </c>
      <c r="E451" s="40">
        <v>3</v>
      </c>
      <c r="F451" s="40">
        <v>86</v>
      </c>
      <c r="G451" s="27" t="s">
        <v>25</v>
      </c>
      <c r="H451" s="22">
        <f t="shared" si="138"/>
        <v>258</v>
      </c>
      <c r="I451" s="23"/>
      <c r="J451" s="106"/>
      <c r="K451" s="20"/>
      <c r="L451" s="39"/>
      <c r="M451" s="39"/>
      <c r="N451" s="21"/>
      <c r="O451" s="24">
        <f t="shared" si="139"/>
        <v>0</v>
      </c>
      <c r="P451" s="107"/>
    </row>
    <row r="452" spans="1:16" s="9" customFormat="1" ht="30">
      <c r="A452" s="25"/>
      <c r="B452" s="25"/>
      <c r="C452" s="106"/>
      <c r="D452" s="27" t="s">
        <v>24</v>
      </c>
      <c r="E452" s="40">
        <v>2</v>
      </c>
      <c r="F452" s="40">
        <v>92</v>
      </c>
      <c r="G452" s="27" t="s">
        <v>25</v>
      </c>
      <c r="H452" s="22">
        <f t="shared" si="138"/>
        <v>184</v>
      </c>
      <c r="I452" s="26"/>
      <c r="J452" s="106"/>
      <c r="K452" s="20"/>
      <c r="L452" s="21"/>
      <c r="M452" s="21"/>
      <c r="N452" s="21"/>
      <c r="O452" s="24">
        <f t="shared" si="139"/>
        <v>0</v>
      </c>
      <c r="P452" s="107"/>
    </row>
    <row r="453" spans="1:16" s="9" customFormat="1" ht="30">
      <c r="A453" s="25"/>
      <c r="B453" s="25"/>
      <c r="C453" s="106"/>
      <c r="D453" s="27" t="s">
        <v>38</v>
      </c>
      <c r="E453" s="40">
        <v>3</v>
      </c>
      <c r="F453" s="40">
        <v>73</v>
      </c>
      <c r="G453" s="27" t="s">
        <v>25</v>
      </c>
      <c r="H453" s="22">
        <f t="shared" ref="H453:H457" si="140">F453*E453</f>
        <v>219</v>
      </c>
      <c r="I453" s="23"/>
      <c r="J453" s="106"/>
      <c r="K453" s="20"/>
      <c r="L453" s="21"/>
      <c r="M453" s="21"/>
      <c r="N453" s="21"/>
      <c r="O453" s="24">
        <f t="shared" si="139"/>
        <v>0</v>
      </c>
      <c r="P453" s="107"/>
    </row>
    <row r="454" spans="1:16" s="9" customFormat="1" ht="30">
      <c r="A454" s="25"/>
      <c r="B454" s="25"/>
      <c r="C454" s="106"/>
      <c r="D454" s="27" t="s">
        <v>32</v>
      </c>
      <c r="E454" s="40">
        <v>2</v>
      </c>
      <c r="F454" s="40">
        <v>90</v>
      </c>
      <c r="G454" s="27" t="s">
        <v>25</v>
      </c>
      <c r="H454" s="22">
        <f t="shared" si="140"/>
        <v>180</v>
      </c>
      <c r="I454" s="23"/>
      <c r="J454" s="106"/>
      <c r="K454" s="20"/>
      <c r="L454" s="21"/>
      <c r="M454" s="21"/>
      <c r="N454" s="21"/>
      <c r="O454" s="24">
        <f t="shared" si="139"/>
        <v>0</v>
      </c>
      <c r="P454" s="107"/>
    </row>
    <row r="455" spans="1:16" s="9" customFormat="1" ht="30">
      <c r="A455" s="25"/>
      <c r="B455" s="25"/>
      <c r="C455" s="106"/>
      <c r="D455" s="27" t="s">
        <v>17</v>
      </c>
      <c r="E455" s="40">
        <v>2</v>
      </c>
      <c r="F455" s="40">
        <v>90</v>
      </c>
      <c r="G455" s="27" t="s">
        <v>28</v>
      </c>
      <c r="H455" s="22">
        <f t="shared" si="140"/>
        <v>180</v>
      </c>
      <c r="I455" s="23"/>
      <c r="J455" s="106"/>
      <c r="K455" s="31"/>
      <c r="L455" s="28"/>
      <c r="M455" s="28"/>
      <c r="N455" s="28"/>
      <c r="O455" s="24">
        <f t="shared" si="139"/>
        <v>0</v>
      </c>
      <c r="P455" s="107"/>
    </row>
    <row r="456" spans="1:16" s="9" customFormat="1" ht="15.6">
      <c r="A456" s="25"/>
      <c r="B456" s="25"/>
      <c r="C456" s="106"/>
      <c r="D456" s="27"/>
      <c r="E456" s="40"/>
      <c r="F456" s="40"/>
      <c r="G456" s="27"/>
      <c r="H456" s="22">
        <f t="shared" si="140"/>
        <v>0</v>
      </c>
      <c r="I456" s="23"/>
      <c r="J456" s="106"/>
      <c r="K456" s="31"/>
      <c r="L456" s="28"/>
      <c r="M456" s="28"/>
      <c r="N456" s="28"/>
      <c r="O456" s="24">
        <f t="shared" si="139"/>
        <v>0</v>
      </c>
      <c r="P456" s="107"/>
    </row>
    <row r="457" spans="1:16" s="9" customFormat="1" ht="15.6">
      <c r="A457" s="25"/>
      <c r="B457" s="25"/>
      <c r="C457" s="106"/>
      <c r="D457" s="27"/>
      <c r="E457" s="40"/>
      <c r="F457" s="40"/>
      <c r="G457" s="27"/>
      <c r="H457" s="22">
        <f t="shared" si="140"/>
        <v>0</v>
      </c>
      <c r="I457" s="23"/>
      <c r="J457" s="106"/>
      <c r="K457" s="27"/>
      <c r="L457" s="28"/>
      <c r="M457" s="28"/>
      <c r="N457" s="28"/>
      <c r="O457" s="24">
        <f t="shared" si="139"/>
        <v>0</v>
      </c>
      <c r="P457" s="107"/>
    </row>
    <row r="458" spans="1:16" s="9" customFormat="1" ht="16.2" thickBot="1">
      <c r="A458" s="32"/>
      <c r="B458" s="32"/>
      <c r="C458" s="33"/>
      <c r="D458" s="34" t="s">
        <v>18</v>
      </c>
      <c r="E458" s="35">
        <f>SUM(E447:E457)</f>
        <v>19</v>
      </c>
      <c r="F458" s="36">
        <f>SUM(F447:F457)</f>
        <v>811</v>
      </c>
      <c r="G458" s="36"/>
      <c r="H458" s="37">
        <f>SUM(H447:H457)</f>
        <v>1689</v>
      </c>
      <c r="I458" s="38"/>
      <c r="J458" s="33"/>
      <c r="K458" s="34" t="s">
        <v>19</v>
      </c>
      <c r="L458" s="35">
        <f>SUM(L447:L457)</f>
        <v>5</v>
      </c>
      <c r="M458" s="35">
        <f t="shared" ref="M458" si="141">SUM(M447:M457)</f>
        <v>260</v>
      </c>
      <c r="N458" s="35"/>
      <c r="O458" s="35">
        <f>SUM(O447:O457)</f>
        <v>342.40000000000003</v>
      </c>
      <c r="P458" s="108"/>
    </row>
    <row r="459" spans="1:16" ht="15.6" thickTop="1" thickBot="1"/>
    <row r="460" spans="1:16" s="9" customFormat="1" ht="31.8" thickTop="1">
      <c r="A460" s="13" t="s">
        <v>6</v>
      </c>
      <c r="B460" s="14" t="s">
        <v>7</v>
      </c>
      <c r="C460" s="105"/>
      <c r="D460" s="15" t="s">
        <v>8</v>
      </c>
      <c r="E460" s="15" t="s">
        <v>9</v>
      </c>
      <c r="F460" s="15" t="s">
        <v>10</v>
      </c>
      <c r="G460" s="15"/>
      <c r="H460" s="15" t="s">
        <v>11</v>
      </c>
      <c r="I460" s="16"/>
      <c r="J460" s="105" t="s">
        <v>12</v>
      </c>
      <c r="K460" s="15" t="s">
        <v>8</v>
      </c>
      <c r="L460" s="15" t="s">
        <v>9</v>
      </c>
      <c r="M460" s="15" t="s">
        <v>10</v>
      </c>
      <c r="N460" s="15"/>
      <c r="O460" s="15" t="s">
        <v>13</v>
      </c>
      <c r="P460" s="17" t="s">
        <v>14</v>
      </c>
    </row>
    <row r="461" spans="1:16" s="9" customFormat="1" ht="30">
      <c r="A461" s="18">
        <v>33</v>
      </c>
      <c r="B461" s="19">
        <v>21739035</v>
      </c>
      <c r="C461" s="106"/>
      <c r="D461" s="20" t="s">
        <v>15</v>
      </c>
      <c r="E461" s="39">
        <v>1</v>
      </c>
      <c r="F461" s="39">
        <v>82</v>
      </c>
      <c r="G461" s="21" t="s">
        <v>28</v>
      </c>
      <c r="H461" s="22">
        <f t="shared" ref="H461:H466" si="142">F461*E461</f>
        <v>82</v>
      </c>
      <c r="I461" s="23"/>
      <c r="J461" s="106"/>
      <c r="K461" s="27" t="s">
        <v>37</v>
      </c>
      <c r="L461" s="39">
        <v>2</v>
      </c>
      <c r="M461" s="39">
        <v>85</v>
      </c>
      <c r="N461" s="20" t="s">
        <v>26</v>
      </c>
      <c r="O461" s="24">
        <f>M461*L461*0.8</f>
        <v>136</v>
      </c>
      <c r="P461" s="107">
        <f>(H472+O472)/(E472+(0.8*L472))</f>
        <v>86.872549019607845</v>
      </c>
    </row>
    <row r="462" spans="1:16" s="9" customFormat="1" ht="30">
      <c r="A462" s="25"/>
      <c r="B462" s="25"/>
      <c r="C462" s="106"/>
      <c r="D462" s="27" t="s">
        <v>17</v>
      </c>
      <c r="E462" s="40">
        <v>2</v>
      </c>
      <c r="F462" s="40">
        <v>89</v>
      </c>
      <c r="G462" s="27" t="s">
        <v>28</v>
      </c>
      <c r="H462" s="22">
        <f t="shared" si="142"/>
        <v>178</v>
      </c>
      <c r="I462" s="26"/>
      <c r="J462" s="106"/>
      <c r="K462" s="27" t="s">
        <v>34</v>
      </c>
      <c r="L462" s="39">
        <v>2</v>
      </c>
      <c r="M462" s="39">
        <v>100</v>
      </c>
      <c r="N462" s="20" t="s">
        <v>26</v>
      </c>
      <c r="O462" s="24">
        <f t="shared" ref="O462:O471" si="143">M462*L462*0.8</f>
        <v>160</v>
      </c>
      <c r="P462" s="107"/>
    </row>
    <row r="463" spans="1:16" s="9" customFormat="1" ht="30">
      <c r="A463" s="25"/>
      <c r="B463" s="25"/>
      <c r="C463" s="106"/>
      <c r="D463" s="27" t="s">
        <v>55</v>
      </c>
      <c r="E463" s="40">
        <v>2</v>
      </c>
      <c r="F463" s="40">
        <v>85</v>
      </c>
      <c r="G463" s="27" t="s">
        <v>25</v>
      </c>
      <c r="H463" s="22">
        <f t="shared" si="142"/>
        <v>170</v>
      </c>
      <c r="I463" s="26"/>
      <c r="J463" s="106"/>
      <c r="K463" s="27" t="s">
        <v>44</v>
      </c>
      <c r="L463" s="40">
        <v>2</v>
      </c>
      <c r="M463" s="40">
        <v>85</v>
      </c>
      <c r="N463" s="28" t="s">
        <v>26</v>
      </c>
      <c r="O463" s="24">
        <f t="shared" si="143"/>
        <v>136</v>
      </c>
      <c r="P463" s="107"/>
    </row>
    <row r="464" spans="1:16" s="9" customFormat="1" ht="30">
      <c r="A464" s="25"/>
      <c r="B464" s="25"/>
      <c r="C464" s="106"/>
      <c r="D464" s="27" t="s">
        <v>56</v>
      </c>
      <c r="E464" s="40">
        <v>2</v>
      </c>
      <c r="F464" s="40">
        <v>88</v>
      </c>
      <c r="G464" s="27" t="s">
        <v>25</v>
      </c>
      <c r="H464" s="22">
        <f t="shared" si="142"/>
        <v>176</v>
      </c>
      <c r="I464" s="26"/>
      <c r="J464" s="106"/>
      <c r="K464" s="27" t="s">
        <v>45</v>
      </c>
      <c r="L464" s="40">
        <v>2</v>
      </c>
      <c r="M464" s="40">
        <v>97</v>
      </c>
      <c r="N464" s="28" t="s">
        <v>26</v>
      </c>
      <c r="O464" s="24">
        <f t="shared" si="143"/>
        <v>155.20000000000002</v>
      </c>
      <c r="P464" s="107"/>
    </row>
    <row r="465" spans="1:16" s="9" customFormat="1" ht="30">
      <c r="A465" s="25"/>
      <c r="B465" s="25"/>
      <c r="C465" s="106"/>
      <c r="D465" s="27" t="s">
        <v>57</v>
      </c>
      <c r="E465" s="40">
        <v>2</v>
      </c>
      <c r="F465" s="40">
        <v>90</v>
      </c>
      <c r="G465" s="27" t="s">
        <v>25</v>
      </c>
      <c r="H465" s="22">
        <f t="shared" si="142"/>
        <v>180</v>
      </c>
      <c r="I465" s="23"/>
      <c r="J465" s="106"/>
      <c r="K465" s="20"/>
      <c r="L465" s="39"/>
      <c r="M465" s="39"/>
      <c r="N465" s="21"/>
      <c r="O465" s="24">
        <f t="shared" si="143"/>
        <v>0</v>
      </c>
      <c r="P465" s="107"/>
    </row>
    <row r="466" spans="1:16" s="9" customFormat="1" ht="30">
      <c r="A466" s="25"/>
      <c r="B466" s="25"/>
      <c r="C466" s="106"/>
      <c r="D466" s="27" t="s">
        <v>23</v>
      </c>
      <c r="E466" s="40">
        <v>1</v>
      </c>
      <c r="F466" s="40">
        <v>71</v>
      </c>
      <c r="G466" s="27" t="s">
        <v>28</v>
      </c>
      <c r="H466" s="22">
        <f t="shared" si="142"/>
        <v>71</v>
      </c>
      <c r="I466" s="26"/>
      <c r="J466" s="106"/>
      <c r="K466" s="20"/>
      <c r="L466" s="21"/>
      <c r="M466" s="21"/>
      <c r="N466" s="21"/>
      <c r="O466" s="24">
        <f t="shared" si="143"/>
        <v>0</v>
      </c>
      <c r="P466" s="107"/>
    </row>
    <row r="467" spans="1:16" s="9" customFormat="1" ht="30">
      <c r="A467" s="25"/>
      <c r="B467" s="25"/>
      <c r="C467" s="106"/>
      <c r="D467" s="27" t="s">
        <v>58</v>
      </c>
      <c r="E467" s="40">
        <v>2</v>
      </c>
      <c r="F467" s="40">
        <v>84</v>
      </c>
      <c r="G467" s="27" t="s">
        <v>25</v>
      </c>
      <c r="H467" s="22">
        <f t="shared" ref="H467:H471" si="144">F467*E467</f>
        <v>168</v>
      </c>
      <c r="I467" s="23"/>
      <c r="J467" s="106"/>
      <c r="K467" s="20"/>
      <c r="L467" s="21"/>
      <c r="M467" s="21"/>
      <c r="N467" s="21"/>
      <c r="O467" s="24">
        <f t="shared" si="143"/>
        <v>0</v>
      </c>
      <c r="P467" s="107"/>
    </row>
    <row r="468" spans="1:16" s="9" customFormat="1" ht="30">
      <c r="A468" s="25"/>
      <c r="B468" s="25"/>
      <c r="C468" s="106"/>
      <c r="D468" s="27" t="s">
        <v>59</v>
      </c>
      <c r="E468" s="40">
        <v>2</v>
      </c>
      <c r="F468" s="40">
        <v>80</v>
      </c>
      <c r="G468" s="27" t="s">
        <v>25</v>
      </c>
      <c r="H468" s="22">
        <f t="shared" si="144"/>
        <v>160</v>
      </c>
      <c r="I468" s="23"/>
      <c r="J468" s="106"/>
      <c r="K468" s="20"/>
      <c r="L468" s="21"/>
      <c r="M468" s="21"/>
      <c r="N468" s="21"/>
      <c r="O468" s="24">
        <f t="shared" si="143"/>
        <v>0</v>
      </c>
      <c r="P468" s="107"/>
    </row>
    <row r="469" spans="1:16" s="9" customFormat="1" ht="15.6">
      <c r="A469" s="25"/>
      <c r="B469" s="25"/>
      <c r="C469" s="106"/>
      <c r="D469" s="27"/>
      <c r="E469" s="40"/>
      <c r="F469" s="40"/>
      <c r="G469" s="27"/>
      <c r="H469" s="22">
        <f t="shared" si="144"/>
        <v>0</v>
      </c>
      <c r="I469" s="23"/>
      <c r="J469" s="106"/>
      <c r="K469" s="31"/>
      <c r="L469" s="28"/>
      <c r="M469" s="28"/>
      <c r="N469" s="28"/>
      <c r="O469" s="24">
        <f t="shared" si="143"/>
        <v>0</v>
      </c>
      <c r="P469" s="107"/>
    </row>
    <row r="470" spans="1:16" s="9" customFormat="1" ht="15.6">
      <c r="A470" s="25"/>
      <c r="B470" s="25"/>
      <c r="C470" s="106"/>
      <c r="D470" s="27"/>
      <c r="E470" s="40"/>
      <c r="F470" s="40"/>
      <c r="G470" s="27"/>
      <c r="H470" s="22">
        <f t="shared" si="144"/>
        <v>0</v>
      </c>
      <c r="I470" s="23"/>
      <c r="J470" s="106"/>
      <c r="K470" s="31"/>
      <c r="L470" s="28"/>
      <c r="M470" s="28"/>
      <c r="N470" s="28"/>
      <c r="O470" s="24">
        <f t="shared" si="143"/>
        <v>0</v>
      </c>
      <c r="P470" s="107"/>
    </row>
    <row r="471" spans="1:16" s="9" customFormat="1" ht="15.6">
      <c r="A471" s="25"/>
      <c r="B471" s="25"/>
      <c r="C471" s="106"/>
      <c r="D471" s="27"/>
      <c r="E471" s="40"/>
      <c r="F471" s="40"/>
      <c r="G471" s="27"/>
      <c r="H471" s="22">
        <f t="shared" si="144"/>
        <v>0</v>
      </c>
      <c r="I471" s="23"/>
      <c r="J471" s="106"/>
      <c r="K471" s="27"/>
      <c r="L471" s="28"/>
      <c r="M471" s="28"/>
      <c r="N471" s="28"/>
      <c r="O471" s="24">
        <f t="shared" si="143"/>
        <v>0</v>
      </c>
      <c r="P471" s="107"/>
    </row>
    <row r="472" spans="1:16" s="9" customFormat="1" ht="16.2" thickBot="1">
      <c r="A472" s="32"/>
      <c r="B472" s="32"/>
      <c r="C472" s="33"/>
      <c r="D472" s="34" t="s">
        <v>18</v>
      </c>
      <c r="E472" s="35">
        <f>SUM(E461:E471)</f>
        <v>14</v>
      </c>
      <c r="F472" s="36">
        <f>SUM(F461:F471)</f>
        <v>669</v>
      </c>
      <c r="G472" s="36"/>
      <c r="H472" s="37">
        <f>SUM(H461:H471)</f>
        <v>1185</v>
      </c>
      <c r="I472" s="38"/>
      <c r="J472" s="33"/>
      <c r="K472" s="34" t="s">
        <v>19</v>
      </c>
      <c r="L472" s="35">
        <f>SUM(L461:L471)</f>
        <v>8</v>
      </c>
      <c r="M472" s="35">
        <f t="shared" ref="M472" si="145">SUM(M461:M471)</f>
        <v>367</v>
      </c>
      <c r="N472" s="35"/>
      <c r="O472" s="35">
        <f>SUM(O461:O471)</f>
        <v>587.20000000000005</v>
      </c>
      <c r="P472" s="108"/>
    </row>
    <row r="473" spans="1:16" ht="15.6" thickTop="1" thickBot="1"/>
    <row r="474" spans="1:16" s="9" customFormat="1" ht="31.8" thickTop="1">
      <c r="A474" s="13" t="s">
        <v>6</v>
      </c>
      <c r="B474" s="14" t="s">
        <v>7</v>
      </c>
      <c r="C474" s="105"/>
      <c r="D474" s="15" t="s">
        <v>8</v>
      </c>
      <c r="E474" s="15" t="s">
        <v>9</v>
      </c>
      <c r="F474" s="15" t="s">
        <v>10</v>
      </c>
      <c r="G474" s="15"/>
      <c r="H474" s="15" t="s">
        <v>11</v>
      </c>
      <c r="I474" s="16"/>
      <c r="J474" s="105" t="s">
        <v>12</v>
      </c>
      <c r="K474" s="15" t="s">
        <v>8</v>
      </c>
      <c r="L474" s="15" t="s">
        <v>9</v>
      </c>
      <c r="M474" s="15" t="s">
        <v>10</v>
      </c>
      <c r="N474" s="15"/>
      <c r="O474" s="15" t="s">
        <v>13</v>
      </c>
      <c r="P474" s="17" t="s">
        <v>14</v>
      </c>
    </row>
    <row r="475" spans="1:16" s="9" customFormat="1" ht="30">
      <c r="A475" s="18">
        <v>34</v>
      </c>
      <c r="B475" s="19">
        <v>21739036</v>
      </c>
      <c r="C475" s="106"/>
      <c r="D475" s="20" t="s">
        <v>57</v>
      </c>
      <c r="E475" s="39">
        <v>2</v>
      </c>
      <c r="F475" s="39">
        <v>92</v>
      </c>
      <c r="G475" s="21" t="s">
        <v>25</v>
      </c>
      <c r="H475" s="22">
        <f t="shared" ref="H475:H480" si="146">F475*E475</f>
        <v>184</v>
      </c>
      <c r="I475" s="23"/>
      <c r="J475" s="106"/>
      <c r="K475" s="27" t="s">
        <v>37</v>
      </c>
      <c r="L475" s="39">
        <v>2</v>
      </c>
      <c r="M475" s="39">
        <v>83</v>
      </c>
      <c r="N475" s="20" t="s">
        <v>26</v>
      </c>
      <c r="O475" s="24">
        <f>M475*L475*0.8</f>
        <v>132.80000000000001</v>
      </c>
      <c r="P475" s="107">
        <f>(H486+O486)/(E486+(0.8*L486))</f>
        <v>84.981981981981974</v>
      </c>
    </row>
    <row r="476" spans="1:16" s="9" customFormat="1" ht="30">
      <c r="A476" s="25"/>
      <c r="B476" s="25"/>
      <c r="C476" s="106"/>
      <c r="D476" s="27" t="s">
        <v>15</v>
      </c>
      <c r="E476" s="40">
        <v>1</v>
      </c>
      <c r="F476" s="40">
        <v>83</v>
      </c>
      <c r="G476" s="27" t="s">
        <v>28</v>
      </c>
      <c r="H476" s="22">
        <f t="shared" si="146"/>
        <v>83</v>
      </c>
      <c r="I476" s="26"/>
      <c r="J476" s="106"/>
      <c r="K476" s="27" t="s">
        <v>45</v>
      </c>
      <c r="L476" s="39">
        <v>2</v>
      </c>
      <c r="M476" s="39">
        <v>85</v>
      </c>
      <c r="N476" s="20" t="s">
        <v>26</v>
      </c>
      <c r="O476" s="24">
        <f t="shared" ref="O476:O485" si="147">M476*L476*0.8</f>
        <v>136</v>
      </c>
      <c r="P476" s="107"/>
    </row>
    <row r="477" spans="1:16" s="9" customFormat="1" ht="30">
      <c r="A477" s="25"/>
      <c r="B477" s="25"/>
      <c r="C477" s="106"/>
      <c r="D477" s="27" t="s">
        <v>23</v>
      </c>
      <c r="E477" s="40">
        <v>1</v>
      </c>
      <c r="F477" s="40">
        <v>75</v>
      </c>
      <c r="G477" s="27" t="s">
        <v>28</v>
      </c>
      <c r="H477" s="22">
        <f t="shared" si="146"/>
        <v>75</v>
      </c>
      <c r="I477" s="26"/>
      <c r="J477" s="106"/>
      <c r="K477" s="27" t="s">
        <v>44</v>
      </c>
      <c r="L477" s="40">
        <v>2</v>
      </c>
      <c r="M477" s="40">
        <v>84</v>
      </c>
      <c r="N477" s="28" t="s">
        <v>26</v>
      </c>
      <c r="O477" s="24">
        <f t="shared" si="147"/>
        <v>134.4</v>
      </c>
      <c r="P477" s="107"/>
    </row>
    <row r="478" spans="1:16" s="9" customFormat="1" ht="30">
      <c r="A478" s="25"/>
      <c r="B478" s="25"/>
      <c r="C478" s="106"/>
      <c r="D478" s="27" t="s">
        <v>58</v>
      </c>
      <c r="E478" s="40">
        <v>2</v>
      </c>
      <c r="F478" s="40">
        <v>80</v>
      </c>
      <c r="G478" s="27" t="s">
        <v>25</v>
      </c>
      <c r="H478" s="22">
        <f t="shared" si="146"/>
        <v>160</v>
      </c>
      <c r="I478" s="26"/>
      <c r="J478" s="106"/>
      <c r="K478" s="27" t="s">
        <v>34</v>
      </c>
      <c r="L478" s="40">
        <v>2</v>
      </c>
      <c r="M478" s="40">
        <v>90</v>
      </c>
      <c r="N478" s="28" t="s">
        <v>26</v>
      </c>
      <c r="O478" s="24">
        <f t="shared" si="147"/>
        <v>144</v>
      </c>
      <c r="P478" s="107"/>
    </row>
    <row r="479" spans="1:16" s="9" customFormat="1" ht="30">
      <c r="A479" s="25"/>
      <c r="B479" s="25"/>
      <c r="C479" s="106"/>
      <c r="D479" s="27" t="s">
        <v>59</v>
      </c>
      <c r="E479" s="40">
        <v>2</v>
      </c>
      <c r="F479" s="40">
        <v>88</v>
      </c>
      <c r="G479" s="27" t="s">
        <v>25</v>
      </c>
      <c r="H479" s="22">
        <f t="shared" si="146"/>
        <v>176</v>
      </c>
      <c r="I479" s="23"/>
      <c r="J479" s="106"/>
      <c r="K479" s="20" t="s">
        <v>48</v>
      </c>
      <c r="L479" s="39">
        <v>1</v>
      </c>
      <c r="M479" s="39">
        <v>88</v>
      </c>
      <c r="N479" s="21" t="s">
        <v>27</v>
      </c>
      <c r="O479" s="24">
        <f t="shared" si="147"/>
        <v>70.400000000000006</v>
      </c>
      <c r="P479" s="107"/>
    </row>
    <row r="480" spans="1:16" s="9" customFormat="1" ht="30">
      <c r="A480" s="25"/>
      <c r="B480" s="25"/>
      <c r="C480" s="106"/>
      <c r="D480" s="27" t="s">
        <v>31</v>
      </c>
      <c r="E480" s="40">
        <v>1</v>
      </c>
      <c r="F480" s="40">
        <v>75</v>
      </c>
      <c r="G480" s="27" t="s">
        <v>28</v>
      </c>
      <c r="H480" s="22">
        <f t="shared" si="146"/>
        <v>75</v>
      </c>
      <c r="I480" s="26"/>
      <c r="J480" s="106"/>
      <c r="K480" s="20"/>
      <c r="L480" s="21"/>
      <c r="M480" s="21"/>
      <c r="N480" s="21"/>
      <c r="O480" s="24">
        <f t="shared" si="147"/>
        <v>0</v>
      </c>
      <c r="P480" s="107"/>
    </row>
    <row r="481" spans="1:16" s="9" customFormat="1" ht="30">
      <c r="A481" s="25"/>
      <c r="B481" s="25"/>
      <c r="C481" s="106"/>
      <c r="D481" s="27" t="s">
        <v>55</v>
      </c>
      <c r="E481" s="40">
        <v>2</v>
      </c>
      <c r="F481" s="40">
        <v>84</v>
      </c>
      <c r="G481" s="27" t="s">
        <v>25</v>
      </c>
      <c r="H481" s="22">
        <f t="shared" ref="H481:H485" si="148">F481*E481</f>
        <v>168</v>
      </c>
      <c r="I481" s="23"/>
      <c r="J481" s="106"/>
      <c r="K481" s="20"/>
      <c r="L481" s="21"/>
      <c r="M481" s="21"/>
      <c r="N481" s="21"/>
      <c r="O481" s="24">
        <f t="shared" si="147"/>
        <v>0</v>
      </c>
      <c r="P481" s="107"/>
    </row>
    <row r="482" spans="1:16" s="9" customFormat="1" ht="30">
      <c r="A482" s="25"/>
      <c r="B482" s="25"/>
      <c r="C482" s="106"/>
      <c r="D482" s="27" t="s">
        <v>56</v>
      </c>
      <c r="E482" s="40">
        <v>2</v>
      </c>
      <c r="F482" s="40">
        <v>92</v>
      </c>
      <c r="G482" s="27" t="s">
        <v>25</v>
      </c>
      <c r="H482" s="22">
        <f t="shared" si="148"/>
        <v>184</v>
      </c>
      <c r="I482" s="23"/>
      <c r="J482" s="106"/>
      <c r="K482" s="20"/>
      <c r="L482" s="21"/>
      <c r="M482" s="21"/>
      <c r="N482" s="21"/>
      <c r="O482" s="24">
        <f t="shared" si="147"/>
        <v>0</v>
      </c>
      <c r="P482" s="107"/>
    </row>
    <row r="483" spans="1:16" s="9" customFormat="1" ht="30">
      <c r="A483" s="25"/>
      <c r="B483" s="25"/>
      <c r="C483" s="106"/>
      <c r="D483" s="27" t="s">
        <v>17</v>
      </c>
      <c r="E483" s="40">
        <v>2</v>
      </c>
      <c r="F483" s="40">
        <v>82</v>
      </c>
      <c r="G483" s="27" t="s">
        <v>28</v>
      </c>
      <c r="H483" s="22">
        <f t="shared" si="148"/>
        <v>164</v>
      </c>
      <c r="I483" s="23"/>
      <c r="J483" s="106"/>
      <c r="K483" s="31"/>
      <c r="L483" s="28"/>
      <c r="M483" s="28"/>
      <c r="N483" s="28"/>
      <c r="O483" s="24">
        <f t="shared" si="147"/>
        <v>0</v>
      </c>
      <c r="P483" s="107"/>
    </row>
    <row r="484" spans="1:16" s="9" customFormat="1" ht="15.6">
      <c r="A484" s="25"/>
      <c r="B484" s="25"/>
      <c r="C484" s="106"/>
      <c r="D484" s="27"/>
      <c r="E484" s="40"/>
      <c r="F484" s="40"/>
      <c r="G484" s="27"/>
      <c r="H484" s="22">
        <f t="shared" si="148"/>
        <v>0</v>
      </c>
      <c r="I484" s="23"/>
      <c r="J484" s="106"/>
      <c r="K484" s="31"/>
      <c r="L484" s="28"/>
      <c r="M484" s="28"/>
      <c r="N484" s="28"/>
      <c r="O484" s="24">
        <f t="shared" si="147"/>
        <v>0</v>
      </c>
      <c r="P484" s="107"/>
    </row>
    <row r="485" spans="1:16" s="9" customFormat="1" ht="15.6">
      <c r="A485" s="25"/>
      <c r="B485" s="25"/>
      <c r="C485" s="106"/>
      <c r="D485" s="27"/>
      <c r="E485" s="40"/>
      <c r="F485" s="40"/>
      <c r="G485" s="27"/>
      <c r="H485" s="22">
        <f t="shared" si="148"/>
        <v>0</v>
      </c>
      <c r="I485" s="23"/>
      <c r="J485" s="106"/>
      <c r="K485" s="27"/>
      <c r="L485" s="28"/>
      <c r="M485" s="28"/>
      <c r="N485" s="28"/>
      <c r="O485" s="24">
        <f t="shared" si="147"/>
        <v>0</v>
      </c>
      <c r="P485" s="107"/>
    </row>
    <row r="486" spans="1:16" s="9" customFormat="1" ht="16.2" thickBot="1">
      <c r="A486" s="32"/>
      <c r="B486" s="32"/>
      <c r="C486" s="33"/>
      <c r="D486" s="34" t="s">
        <v>18</v>
      </c>
      <c r="E486" s="35">
        <f>SUM(E475:E485)</f>
        <v>15</v>
      </c>
      <c r="F486" s="36">
        <f>SUM(F475:F485)</f>
        <v>751</v>
      </c>
      <c r="G486" s="36"/>
      <c r="H486" s="37">
        <f>SUM(H475:H485)</f>
        <v>1269</v>
      </c>
      <c r="I486" s="38"/>
      <c r="J486" s="33"/>
      <c r="K486" s="34" t="s">
        <v>19</v>
      </c>
      <c r="L486" s="35">
        <f>SUM(L475:L485)</f>
        <v>9</v>
      </c>
      <c r="M486" s="35">
        <f t="shared" ref="M486" si="149">SUM(M475:M485)</f>
        <v>430</v>
      </c>
      <c r="N486" s="35"/>
      <c r="O486" s="35">
        <f>SUM(O475:O485)</f>
        <v>617.6</v>
      </c>
      <c r="P486" s="108"/>
    </row>
    <row r="487" spans="1:16" ht="15.6" thickTop="1" thickBot="1"/>
    <row r="488" spans="1:16" s="9" customFormat="1" ht="31.8" thickTop="1">
      <c r="A488" s="13" t="s">
        <v>6</v>
      </c>
      <c r="B488" s="14" t="s">
        <v>7</v>
      </c>
      <c r="C488" s="105"/>
      <c r="D488" s="15" t="s">
        <v>8</v>
      </c>
      <c r="E488" s="15" t="s">
        <v>9</v>
      </c>
      <c r="F488" s="15" t="s">
        <v>10</v>
      </c>
      <c r="G488" s="15"/>
      <c r="H488" s="15" t="s">
        <v>11</v>
      </c>
      <c r="I488" s="16"/>
      <c r="J488" s="105" t="s">
        <v>12</v>
      </c>
      <c r="K488" s="15" t="s">
        <v>8</v>
      </c>
      <c r="L488" s="15" t="s">
        <v>9</v>
      </c>
      <c r="M488" s="15" t="s">
        <v>10</v>
      </c>
      <c r="N488" s="15"/>
      <c r="O488" s="15" t="s">
        <v>13</v>
      </c>
      <c r="P488" s="17" t="s">
        <v>14</v>
      </c>
    </row>
    <row r="489" spans="1:16" s="9" customFormat="1" ht="30">
      <c r="A489" s="18">
        <v>35</v>
      </c>
      <c r="B489" s="19">
        <v>21739037</v>
      </c>
      <c r="C489" s="106"/>
      <c r="D489" s="20" t="s">
        <v>15</v>
      </c>
      <c r="E489" s="39">
        <v>1</v>
      </c>
      <c r="F489" s="39">
        <v>83</v>
      </c>
      <c r="G489" s="21" t="s">
        <v>28</v>
      </c>
      <c r="H489" s="22">
        <f t="shared" ref="H489:H494" si="150">F489*E489</f>
        <v>83</v>
      </c>
      <c r="I489" s="23"/>
      <c r="J489" s="106"/>
      <c r="K489" s="27" t="s">
        <v>37</v>
      </c>
      <c r="L489" s="39">
        <v>2</v>
      </c>
      <c r="M489" s="39">
        <v>84</v>
      </c>
      <c r="N489" s="20" t="s">
        <v>26</v>
      </c>
      <c r="O489" s="24">
        <f>M489*L489*0.8</f>
        <v>134.4</v>
      </c>
      <c r="P489" s="107">
        <f>(H500+O500)/(E500+(0.8*L500))</f>
        <v>85.180180180180187</v>
      </c>
    </row>
    <row r="490" spans="1:16" s="9" customFormat="1" ht="30">
      <c r="A490" s="25"/>
      <c r="B490" s="25"/>
      <c r="C490" s="106"/>
      <c r="D490" s="27" t="s">
        <v>31</v>
      </c>
      <c r="E490" s="40">
        <v>1</v>
      </c>
      <c r="F490" s="40">
        <v>75</v>
      </c>
      <c r="G490" s="27" t="s">
        <v>28</v>
      </c>
      <c r="H490" s="22">
        <f t="shared" si="150"/>
        <v>75</v>
      </c>
      <c r="I490" s="26"/>
      <c r="J490" s="106"/>
      <c r="K490" s="27" t="s">
        <v>34</v>
      </c>
      <c r="L490" s="39">
        <v>2</v>
      </c>
      <c r="M490" s="39">
        <v>90</v>
      </c>
      <c r="N490" s="20" t="s">
        <v>26</v>
      </c>
      <c r="O490" s="24">
        <f t="shared" ref="O490:O499" si="151">M490*L490*0.8</f>
        <v>144</v>
      </c>
      <c r="P490" s="107"/>
    </row>
    <row r="491" spans="1:16" s="9" customFormat="1" ht="30">
      <c r="A491" s="25"/>
      <c r="B491" s="25"/>
      <c r="C491" s="106"/>
      <c r="D491" s="27" t="s">
        <v>55</v>
      </c>
      <c r="E491" s="40">
        <v>2</v>
      </c>
      <c r="F491" s="40">
        <v>90</v>
      </c>
      <c r="G491" s="27" t="s">
        <v>25</v>
      </c>
      <c r="H491" s="22">
        <f t="shared" si="150"/>
        <v>180</v>
      </c>
      <c r="I491" s="26"/>
      <c r="J491" s="106"/>
      <c r="K491" s="27" t="s">
        <v>44</v>
      </c>
      <c r="L491" s="40">
        <v>2</v>
      </c>
      <c r="M491" s="40">
        <v>86</v>
      </c>
      <c r="N491" s="28" t="s">
        <v>26</v>
      </c>
      <c r="O491" s="24">
        <f t="shared" si="151"/>
        <v>137.6</v>
      </c>
      <c r="P491" s="107"/>
    </row>
    <row r="492" spans="1:16" s="9" customFormat="1" ht="30">
      <c r="A492" s="25"/>
      <c r="B492" s="25"/>
      <c r="C492" s="106"/>
      <c r="D492" s="27" t="s">
        <v>17</v>
      </c>
      <c r="E492" s="40">
        <v>2</v>
      </c>
      <c r="F492" s="40">
        <v>85</v>
      </c>
      <c r="G492" s="27" t="s">
        <v>28</v>
      </c>
      <c r="H492" s="22">
        <f t="shared" si="150"/>
        <v>170</v>
      </c>
      <c r="I492" s="26"/>
      <c r="J492" s="106"/>
      <c r="K492" s="27" t="s">
        <v>45</v>
      </c>
      <c r="L492" s="40">
        <v>2</v>
      </c>
      <c r="M492" s="40">
        <v>85</v>
      </c>
      <c r="N492" s="28" t="s">
        <v>26</v>
      </c>
      <c r="O492" s="24">
        <f t="shared" si="151"/>
        <v>136</v>
      </c>
      <c r="P492" s="107"/>
    </row>
    <row r="493" spans="1:16" s="9" customFormat="1" ht="30">
      <c r="A493" s="25"/>
      <c r="B493" s="25"/>
      <c r="C493" s="106"/>
      <c r="D493" s="27" t="s">
        <v>56</v>
      </c>
      <c r="E493" s="40">
        <v>2</v>
      </c>
      <c r="F493" s="40">
        <v>95</v>
      </c>
      <c r="G493" s="27" t="s">
        <v>25</v>
      </c>
      <c r="H493" s="22">
        <f t="shared" si="150"/>
        <v>190</v>
      </c>
      <c r="I493" s="23"/>
      <c r="J493" s="106"/>
      <c r="K493" s="20" t="s">
        <v>60</v>
      </c>
      <c r="L493" s="39">
        <v>1</v>
      </c>
      <c r="M493" s="39">
        <v>75</v>
      </c>
      <c r="N493" s="21" t="s">
        <v>27</v>
      </c>
      <c r="O493" s="24">
        <f t="shared" si="151"/>
        <v>60</v>
      </c>
      <c r="P493" s="107"/>
    </row>
    <row r="494" spans="1:16" s="9" customFormat="1" ht="30">
      <c r="A494" s="25"/>
      <c r="B494" s="25"/>
      <c r="C494" s="106"/>
      <c r="D494" s="27" t="s">
        <v>57</v>
      </c>
      <c r="E494" s="40">
        <v>2</v>
      </c>
      <c r="F494" s="40">
        <v>88</v>
      </c>
      <c r="G494" s="27" t="s">
        <v>25</v>
      </c>
      <c r="H494" s="22">
        <f t="shared" si="150"/>
        <v>176</v>
      </c>
      <c r="I494" s="26"/>
      <c r="J494" s="106"/>
      <c r="K494" s="20"/>
      <c r="L494" s="21"/>
      <c r="M494" s="21"/>
      <c r="N494" s="21"/>
      <c r="O494" s="24">
        <f t="shared" si="151"/>
        <v>0</v>
      </c>
      <c r="P494" s="107"/>
    </row>
    <row r="495" spans="1:16" s="9" customFormat="1" ht="30">
      <c r="A495" s="25"/>
      <c r="B495" s="25"/>
      <c r="C495" s="106"/>
      <c r="D495" s="27" t="s">
        <v>23</v>
      </c>
      <c r="E495" s="40">
        <v>1</v>
      </c>
      <c r="F495" s="40">
        <v>75</v>
      </c>
      <c r="G495" s="27" t="s">
        <v>28</v>
      </c>
      <c r="H495" s="22">
        <f t="shared" ref="H495:H499" si="152">F495*E495</f>
        <v>75</v>
      </c>
      <c r="I495" s="23"/>
      <c r="J495" s="106"/>
      <c r="K495" s="20"/>
      <c r="L495" s="21"/>
      <c r="M495" s="21"/>
      <c r="N495" s="21"/>
      <c r="O495" s="24">
        <f t="shared" si="151"/>
        <v>0</v>
      </c>
      <c r="P495" s="107"/>
    </row>
    <row r="496" spans="1:16" s="9" customFormat="1" ht="30">
      <c r="A496" s="25"/>
      <c r="B496" s="25"/>
      <c r="C496" s="106"/>
      <c r="D496" s="27" t="s">
        <v>58</v>
      </c>
      <c r="E496" s="40">
        <v>2</v>
      </c>
      <c r="F496" s="40">
        <v>75</v>
      </c>
      <c r="G496" s="27" t="s">
        <v>25</v>
      </c>
      <c r="H496" s="22">
        <f t="shared" si="152"/>
        <v>150</v>
      </c>
      <c r="I496" s="23"/>
      <c r="J496" s="106"/>
      <c r="K496" s="20"/>
      <c r="L496" s="21"/>
      <c r="M496" s="21"/>
      <c r="N496" s="21"/>
      <c r="O496" s="24">
        <f t="shared" si="151"/>
        <v>0</v>
      </c>
      <c r="P496" s="107"/>
    </row>
    <row r="497" spans="1:16" s="9" customFormat="1" ht="30">
      <c r="A497" s="25"/>
      <c r="B497" s="25"/>
      <c r="C497" s="106"/>
      <c r="D497" s="27" t="s">
        <v>59</v>
      </c>
      <c r="E497" s="40">
        <v>2</v>
      </c>
      <c r="F497" s="40">
        <v>90</v>
      </c>
      <c r="G497" s="27" t="s">
        <v>25</v>
      </c>
      <c r="H497" s="22">
        <f t="shared" si="152"/>
        <v>180</v>
      </c>
      <c r="I497" s="23"/>
      <c r="J497" s="106"/>
      <c r="K497" s="31"/>
      <c r="L497" s="28"/>
      <c r="M497" s="28"/>
      <c r="N497" s="28"/>
      <c r="O497" s="24">
        <f t="shared" si="151"/>
        <v>0</v>
      </c>
      <c r="P497" s="107"/>
    </row>
    <row r="498" spans="1:16" s="9" customFormat="1" ht="15.6">
      <c r="A498" s="25"/>
      <c r="B498" s="25"/>
      <c r="C498" s="106"/>
      <c r="D498" s="27"/>
      <c r="E498" s="40"/>
      <c r="F498" s="40"/>
      <c r="G498" s="27"/>
      <c r="H498" s="22">
        <f t="shared" si="152"/>
        <v>0</v>
      </c>
      <c r="I498" s="23"/>
      <c r="J498" s="106"/>
      <c r="K498" s="31"/>
      <c r="L498" s="28"/>
      <c r="M498" s="28"/>
      <c r="N498" s="28"/>
      <c r="O498" s="24">
        <f t="shared" si="151"/>
        <v>0</v>
      </c>
      <c r="P498" s="107"/>
    </row>
    <row r="499" spans="1:16" s="9" customFormat="1" ht="15.6">
      <c r="A499" s="25"/>
      <c r="B499" s="25"/>
      <c r="C499" s="106"/>
      <c r="D499" s="27"/>
      <c r="E499" s="40"/>
      <c r="F499" s="40"/>
      <c r="G499" s="27"/>
      <c r="H499" s="22">
        <f t="shared" si="152"/>
        <v>0</v>
      </c>
      <c r="I499" s="23"/>
      <c r="J499" s="106"/>
      <c r="K499" s="27"/>
      <c r="L499" s="28"/>
      <c r="M499" s="28"/>
      <c r="N499" s="28"/>
      <c r="O499" s="24">
        <f t="shared" si="151"/>
        <v>0</v>
      </c>
      <c r="P499" s="107"/>
    </row>
    <row r="500" spans="1:16" s="9" customFormat="1" ht="16.2" thickBot="1">
      <c r="A500" s="32"/>
      <c r="B500" s="32"/>
      <c r="C500" s="33"/>
      <c r="D500" s="34" t="s">
        <v>18</v>
      </c>
      <c r="E500" s="35">
        <f>SUM(E489:E499)</f>
        <v>15</v>
      </c>
      <c r="F500" s="36">
        <f>SUM(F489:F499)</f>
        <v>756</v>
      </c>
      <c r="G500" s="36"/>
      <c r="H500" s="37">
        <f>SUM(H489:H499)</f>
        <v>1279</v>
      </c>
      <c r="I500" s="38"/>
      <c r="J500" s="33"/>
      <c r="K500" s="34" t="s">
        <v>19</v>
      </c>
      <c r="L500" s="35">
        <f>SUM(L489:L499)</f>
        <v>9</v>
      </c>
      <c r="M500" s="35">
        <f t="shared" ref="M500" si="153">SUM(M489:M499)</f>
        <v>420</v>
      </c>
      <c r="N500" s="35"/>
      <c r="O500" s="35">
        <f>SUM(O489:O499)</f>
        <v>612</v>
      </c>
      <c r="P500" s="108"/>
    </row>
    <row r="501" spans="1:16" ht="15.6" thickTop="1" thickBot="1"/>
    <row r="502" spans="1:16" s="9" customFormat="1" ht="31.8" thickTop="1">
      <c r="A502" s="13" t="s">
        <v>6</v>
      </c>
      <c r="B502" s="14" t="s">
        <v>7</v>
      </c>
      <c r="C502" s="105"/>
      <c r="D502" s="15" t="s">
        <v>8</v>
      </c>
      <c r="E502" s="15" t="s">
        <v>9</v>
      </c>
      <c r="F502" s="15" t="s">
        <v>10</v>
      </c>
      <c r="G502" s="15"/>
      <c r="H502" s="15" t="s">
        <v>11</v>
      </c>
      <c r="I502" s="16"/>
      <c r="J502" s="105" t="s">
        <v>12</v>
      </c>
      <c r="K502" s="15" t="s">
        <v>8</v>
      </c>
      <c r="L502" s="15" t="s">
        <v>9</v>
      </c>
      <c r="M502" s="15" t="s">
        <v>10</v>
      </c>
      <c r="N502" s="15"/>
      <c r="O502" s="15" t="s">
        <v>13</v>
      </c>
      <c r="P502" s="17" t="s">
        <v>14</v>
      </c>
    </row>
    <row r="503" spans="1:16" s="9" customFormat="1" ht="30">
      <c r="A503" s="18">
        <v>36</v>
      </c>
      <c r="B503" s="19">
        <v>21739038</v>
      </c>
      <c r="C503" s="106"/>
      <c r="D503" s="20" t="s">
        <v>57</v>
      </c>
      <c r="E503" s="39">
        <v>2</v>
      </c>
      <c r="F503" s="39">
        <v>85</v>
      </c>
      <c r="G503" s="21" t="s">
        <v>25</v>
      </c>
      <c r="H503" s="22">
        <f t="shared" ref="H503:H508" si="154">F503*E503</f>
        <v>170</v>
      </c>
      <c r="I503" s="23"/>
      <c r="J503" s="106"/>
      <c r="K503" s="27" t="s">
        <v>37</v>
      </c>
      <c r="L503" s="39">
        <v>2</v>
      </c>
      <c r="M503" s="39">
        <v>83</v>
      </c>
      <c r="N503" s="20" t="s">
        <v>26</v>
      </c>
      <c r="O503" s="24">
        <f>M503*L503*0.8</f>
        <v>132.80000000000001</v>
      </c>
      <c r="P503" s="107">
        <f>(H514+O514)/(E514+(0.8*L514))</f>
        <v>84.869565217391298</v>
      </c>
    </row>
    <row r="504" spans="1:16" s="9" customFormat="1" ht="30">
      <c r="A504" s="25"/>
      <c r="B504" s="25"/>
      <c r="C504" s="106"/>
      <c r="D504" s="27" t="s">
        <v>31</v>
      </c>
      <c r="E504" s="40">
        <v>1</v>
      </c>
      <c r="F504" s="40">
        <v>75</v>
      </c>
      <c r="G504" s="27" t="s">
        <v>28</v>
      </c>
      <c r="H504" s="22">
        <f t="shared" si="154"/>
        <v>75</v>
      </c>
      <c r="I504" s="26"/>
      <c r="J504" s="106"/>
      <c r="K504" s="27" t="s">
        <v>45</v>
      </c>
      <c r="L504" s="39">
        <v>2</v>
      </c>
      <c r="M504" s="39">
        <v>90</v>
      </c>
      <c r="N504" s="20" t="s">
        <v>26</v>
      </c>
      <c r="O504" s="24">
        <f t="shared" ref="O504:O513" si="155">M504*L504*0.8</f>
        <v>144</v>
      </c>
      <c r="P504" s="107"/>
    </row>
    <row r="505" spans="1:16" s="9" customFormat="1" ht="30">
      <c r="A505" s="25"/>
      <c r="B505" s="25"/>
      <c r="C505" s="106"/>
      <c r="D505" s="27" t="s">
        <v>55</v>
      </c>
      <c r="E505" s="40">
        <v>2</v>
      </c>
      <c r="F505" s="40">
        <v>86</v>
      </c>
      <c r="G505" s="27" t="s">
        <v>25</v>
      </c>
      <c r="H505" s="22">
        <f t="shared" si="154"/>
        <v>172</v>
      </c>
      <c r="I505" s="26"/>
      <c r="J505" s="106"/>
      <c r="K505" s="27" t="s">
        <v>61</v>
      </c>
      <c r="L505" s="40">
        <v>1</v>
      </c>
      <c r="M505" s="40">
        <v>88</v>
      </c>
      <c r="N505" s="28" t="s">
        <v>42</v>
      </c>
      <c r="O505" s="24">
        <f t="shared" si="155"/>
        <v>70.400000000000006</v>
      </c>
      <c r="P505" s="107"/>
    </row>
    <row r="506" spans="1:16" s="9" customFormat="1" ht="30">
      <c r="A506" s="25"/>
      <c r="B506" s="25"/>
      <c r="C506" s="106"/>
      <c r="D506" s="27" t="s">
        <v>59</v>
      </c>
      <c r="E506" s="40">
        <v>2</v>
      </c>
      <c r="F506" s="40">
        <v>70</v>
      </c>
      <c r="G506" s="27" t="s">
        <v>25</v>
      </c>
      <c r="H506" s="22">
        <f t="shared" si="154"/>
        <v>140</v>
      </c>
      <c r="I506" s="26"/>
      <c r="J506" s="106"/>
      <c r="K506" s="27" t="s">
        <v>22</v>
      </c>
      <c r="L506" s="40">
        <v>1</v>
      </c>
      <c r="M506" s="40">
        <v>80</v>
      </c>
      <c r="N506" s="28" t="s">
        <v>42</v>
      </c>
      <c r="O506" s="24">
        <f t="shared" si="155"/>
        <v>64</v>
      </c>
      <c r="P506" s="107"/>
    </row>
    <row r="507" spans="1:16" s="9" customFormat="1" ht="30">
      <c r="A507" s="25"/>
      <c r="B507" s="25"/>
      <c r="C507" s="106"/>
      <c r="D507" s="27" t="s">
        <v>15</v>
      </c>
      <c r="E507" s="40">
        <v>1</v>
      </c>
      <c r="F507" s="40">
        <v>86</v>
      </c>
      <c r="G507" s="27" t="s">
        <v>28</v>
      </c>
      <c r="H507" s="22">
        <f t="shared" si="154"/>
        <v>86</v>
      </c>
      <c r="I507" s="23"/>
      <c r="J507" s="106"/>
      <c r="K507" s="20" t="s">
        <v>44</v>
      </c>
      <c r="L507" s="39">
        <v>2</v>
      </c>
      <c r="M507" s="39">
        <v>86</v>
      </c>
      <c r="N507" s="21" t="s">
        <v>26</v>
      </c>
      <c r="O507" s="24">
        <f t="shared" si="155"/>
        <v>137.6</v>
      </c>
      <c r="P507" s="107"/>
    </row>
    <row r="508" spans="1:16" s="9" customFormat="1" ht="30">
      <c r="A508" s="25"/>
      <c r="B508" s="25"/>
      <c r="C508" s="106"/>
      <c r="D508" s="27" t="s">
        <v>23</v>
      </c>
      <c r="E508" s="40">
        <v>1</v>
      </c>
      <c r="F508" s="40">
        <v>75</v>
      </c>
      <c r="G508" s="27" t="s">
        <v>28</v>
      </c>
      <c r="H508" s="22">
        <f t="shared" si="154"/>
        <v>75</v>
      </c>
      <c r="I508" s="26"/>
      <c r="J508" s="106"/>
      <c r="K508" s="20" t="s">
        <v>34</v>
      </c>
      <c r="L508" s="39">
        <v>2</v>
      </c>
      <c r="M508" s="39">
        <v>92</v>
      </c>
      <c r="N508" s="21" t="s">
        <v>26</v>
      </c>
      <c r="O508" s="24">
        <f t="shared" si="155"/>
        <v>147.20000000000002</v>
      </c>
      <c r="P508" s="107"/>
    </row>
    <row r="509" spans="1:16" s="9" customFormat="1" ht="30">
      <c r="A509" s="25"/>
      <c r="B509" s="25"/>
      <c r="C509" s="106"/>
      <c r="D509" s="27" t="s">
        <v>58</v>
      </c>
      <c r="E509" s="40">
        <v>2</v>
      </c>
      <c r="F509" s="40">
        <v>89</v>
      </c>
      <c r="G509" s="27" t="s">
        <v>25</v>
      </c>
      <c r="H509" s="22">
        <f t="shared" ref="H509:H513" si="156">F509*E509</f>
        <v>178</v>
      </c>
      <c r="I509" s="23"/>
      <c r="J509" s="106"/>
      <c r="K509" s="20"/>
      <c r="L509" s="21"/>
      <c r="M509" s="21"/>
      <c r="N509" s="21"/>
      <c r="O509" s="24">
        <f t="shared" si="155"/>
        <v>0</v>
      </c>
      <c r="P509" s="107"/>
    </row>
    <row r="510" spans="1:16" s="9" customFormat="1" ht="30">
      <c r="A510" s="25"/>
      <c r="B510" s="25"/>
      <c r="C510" s="106"/>
      <c r="D510" s="27" t="s">
        <v>17</v>
      </c>
      <c r="E510" s="40">
        <v>2</v>
      </c>
      <c r="F510" s="40">
        <v>90</v>
      </c>
      <c r="G510" s="27" t="s">
        <v>28</v>
      </c>
      <c r="H510" s="22">
        <f t="shared" si="156"/>
        <v>180</v>
      </c>
      <c r="I510" s="23"/>
      <c r="J510" s="106"/>
      <c r="K510" s="20"/>
      <c r="L510" s="21"/>
      <c r="M510" s="21"/>
      <c r="N510" s="21"/>
      <c r="O510" s="24">
        <f t="shared" si="155"/>
        <v>0</v>
      </c>
      <c r="P510" s="107"/>
    </row>
    <row r="511" spans="1:16" s="9" customFormat="1" ht="30">
      <c r="A511" s="25"/>
      <c r="B511" s="25"/>
      <c r="C511" s="106"/>
      <c r="D511" s="27" t="s">
        <v>56</v>
      </c>
      <c r="E511" s="40">
        <v>2</v>
      </c>
      <c r="F511" s="40">
        <v>90</v>
      </c>
      <c r="G511" s="27" t="s">
        <v>25</v>
      </c>
      <c r="H511" s="22">
        <f t="shared" si="156"/>
        <v>180</v>
      </c>
      <c r="I511" s="23"/>
      <c r="J511" s="106"/>
      <c r="K511" s="31"/>
      <c r="L511" s="28"/>
      <c r="M511" s="28"/>
      <c r="N511" s="28"/>
      <c r="O511" s="24">
        <f t="shared" si="155"/>
        <v>0</v>
      </c>
      <c r="P511" s="107"/>
    </row>
    <row r="512" spans="1:16" s="9" customFormat="1" ht="15.6">
      <c r="A512" s="25"/>
      <c r="B512" s="25"/>
      <c r="C512" s="106"/>
      <c r="D512" s="27"/>
      <c r="E512" s="40"/>
      <c r="F512" s="40"/>
      <c r="G512" s="27"/>
      <c r="H512" s="22">
        <f t="shared" si="156"/>
        <v>0</v>
      </c>
      <c r="I512" s="23"/>
      <c r="J512" s="106"/>
      <c r="K512" s="31"/>
      <c r="L512" s="28"/>
      <c r="M512" s="28"/>
      <c r="N512" s="28"/>
      <c r="O512" s="24">
        <f t="shared" si="155"/>
        <v>0</v>
      </c>
      <c r="P512" s="107"/>
    </row>
    <row r="513" spans="1:16" s="9" customFormat="1" ht="15.6">
      <c r="A513" s="25"/>
      <c r="B513" s="25"/>
      <c r="C513" s="106"/>
      <c r="D513" s="27"/>
      <c r="E513" s="40"/>
      <c r="F513" s="40"/>
      <c r="G513" s="27"/>
      <c r="H513" s="22">
        <f t="shared" si="156"/>
        <v>0</v>
      </c>
      <c r="I513" s="23"/>
      <c r="J513" s="106"/>
      <c r="K513" s="27"/>
      <c r="L513" s="28"/>
      <c r="M513" s="28"/>
      <c r="N513" s="28"/>
      <c r="O513" s="24">
        <f t="shared" si="155"/>
        <v>0</v>
      </c>
      <c r="P513" s="107"/>
    </row>
    <row r="514" spans="1:16" s="9" customFormat="1" ht="16.2" thickBot="1">
      <c r="A514" s="32"/>
      <c r="B514" s="32"/>
      <c r="C514" s="33"/>
      <c r="D514" s="34" t="s">
        <v>18</v>
      </c>
      <c r="E514" s="35">
        <f>SUM(E503:E513)</f>
        <v>15</v>
      </c>
      <c r="F514" s="36">
        <f>SUM(F503:F513)</f>
        <v>746</v>
      </c>
      <c r="G514" s="36"/>
      <c r="H514" s="37">
        <f>SUM(H503:H513)</f>
        <v>1256</v>
      </c>
      <c r="I514" s="38"/>
      <c r="J514" s="33"/>
      <c r="K514" s="34" t="s">
        <v>19</v>
      </c>
      <c r="L514" s="35">
        <f>SUM(L503:L513)</f>
        <v>10</v>
      </c>
      <c r="M514" s="35">
        <f t="shared" ref="M514" si="157">SUM(M503:M513)</f>
        <v>519</v>
      </c>
      <c r="N514" s="35"/>
      <c r="O514" s="35">
        <f>SUM(O503:O513)</f>
        <v>696.00000000000011</v>
      </c>
      <c r="P514" s="108"/>
    </row>
    <row r="515" spans="1:16" ht="15.6" thickTop="1" thickBot="1"/>
    <row r="516" spans="1:16" s="9" customFormat="1" ht="31.8" thickTop="1">
      <c r="A516" s="13" t="s">
        <v>6</v>
      </c>
      <c r="B516" s="14" t="s">
        <v>7</v>
      </c>
      <c r="C516" s="105"/>
      <c r="D516" s="15" t="s">
        <v>8</v>
      </c>
      <c r="E516" s="15" t="s">
        <v>9</v>
      </c>
      <c r="F516" s="15" t="s">
        <v>10</v>
      </c>
      <c r="G516" s="15"/>
      <c r="H516" s="15" t="s">
        <v>11</v>
      </c>
      <c r="I516" s="16"/>
      <c r="J516" s="105" t="s">
        <v>12</v>
      </c>
      <c r="K516" s="15" t="s">
        <v>8</v>
      </c>
      <c r="L516" s="15" t="s">
        <v>9</v>
      </c>
      <c r="M516" s="15" t="s">
        <v>10</v>
      </c>
      <c r="N516" s="15"/>
      <c r="O516" s="15" t="s">
        <v>13</v>
      </c>
      <c r="P516" s="17" t="s">
        <v>14</v>
      </c>
    </row>
    <row r="517" spans="1:16" s="9" customFormat="1" ht="30">
      <c r="A517" s="18">
        <v>37</v>
      </c>
      <c r="B517" s="19">
        <v>21739039</v>
      </c>
      <c r="C517" s="106"/>
      <c r="D517" s="20" t="s">
        <v>57</v>
      </c>
      <c r="E517" s="39">
        <v>2</v>
      </c>
      <c r="F517" s="39">
        <v>85</v>
      </c>
      <c r="G517" s="21" t="s">
        <v>25</v>
      </c>
      <c r="H517" s="22">
        <f t="shared" ref="H517:H522" si="158">F517*E517</f>
        <v>170</v>
      </c>
      <c r="I517" s="23"/>
      <c r="J517" s="106"/>
      <c r="K517" s="27" t="s">
        <v>37</v>
      </c>
      <c r="L517" s="39">
        <v>2</v>
      </c>
      <c r="M517" s="39">
        <v>82</v>
      </c>
      <c r="N517" s="20" t="s">
        <v>26</v>
      </c>
      <c r="O517" s="24">
        <f>M517*L517*0.8</f>
        <v>131.20000000000002</v>
      </c>
      <c r="P517" s="107">
        <f>(H528+O528)/(E528+(0.8*L528))</f>
        <v>85.22522522522523</v>
      </c>
    </row>
    <row r="518" spans="1:16" s="9" customFormat="1" ht="30">
      <c r="A518" s="25"/>
      <c r="B518" s="25"/>
      <c r="C518" s="106"/>
      <c r="D518" s="27" t="s">
        <v>31</v>
      </c>
      <c r="E518" s="40">
        <v>1</v>
      </c>
      <c r="F518" s="40">
        <v>75</v>
      </c>
      <c r="G518" s="27" t="s">
        <v>28</v>
      </c>
      <c r="H518" s="22">
        <f t="shared" si="158"/>
        <v>75</v>
      </c>
      <c r="I518" s="26"/>
      <c r="J518" s="106"/>
      <c r="K518" s="27" t="s">
        <v>45</v>
      </c>
      <c r="L518" s="39">
        <v>2</v>
      </c>
      <c r="M518" s="39">
        <v>94</v>
      </c>
      <c r="N518" s="20" t="s">
        <v>26</v>
      </c>
      <c r="O518" s="24">
        <f t="shared" ref="O518:O527" si="159">M518*L518*0.8</f>
        <v>150.4</v>
      </c>
      <c r="P518" s="107"/>
    </row>
    <row r="519" spans="1:16" s="9" customFormat="1" ht="30">
      <c r="A519" s="25"/>
      <c r="B519" s="25"/>
      <c r="C519" s="106"/>
      <c r="D519" s="27" t="s">
        <v>55</v>
      </c>
      <c r="E519" s="40">
        <v>2</v>
      </c>
      <c r="F519" s="40">
        <v>89</v>
      </c>
      <c r="G519" s="27" t="s">
        <v>25</v>
      </c>
      <c r="H519" s="22">
        <f t="shared" si="158"/>
        <v>178</v>
      </c>
      <c r="I519" s="26"/>
      <c r="J519" s="106"/>
      <c r="K519" s="27" t="s">
        <v>44</v>
      </c>
      <c r="L519" s="40">
        <v>2</v>
      </c>
      <c r="M519" s="40">
        <v>87</v>
      </c>
      <c r="N519" s="28" t="s">
        <v>26</v>
      </c>
      <c r="O519" s="24">
        <f t="shared" si="159"/>
        <v>139.20000000000002</v>
      </c>
      <c r="P519" s="107"/>
    </row>
    <row r="520" spans="1:16" s="9" customFormat="1" ht="30">
      <c r="A520" s="25"/>
      <c r="B520" s="25"/>
      <c r="C520" s="106"/>
      <c r="D520" s="27" t="s">
        <v>59</v>
      </c>
      <c r="E520" s="40">
        <v>2</v>
      </c>
      <c r="F520" s="40">
        <v>86</v>
      </c>
      <c r="G520" s="27" t="s">
        <v>25</v>
      </c>
      <c r="H520" s="22">
        <f t="shared" si="158"/>
        <v>172</v>
      </c>
      <c r="I520" s="26"/>
      <c r="J520" s="106"/>
      <c r="K520" s="27" t="s">
        <v>34</v>
      </c>
      <c r="L520" s="40">
        <v>2</v>
      </c>
      <c r="M520" s="40">
        <v>92</v>
      </c>
      <c r="N520" s="28" t="s">
        <v>26</v>
      </c>
      <c r="O520" s="24">
        <f t="shared" si="159"/>
        <v>147.20000000000002</v>
      </c>
      <c r="P520" s="107"/>
    </row>
    <row r="521" spans="1:16" s="9" customFormat="1" ht="30">
      <c r="A521" s="25"/>
      <c r="B521" s="25"/>
      <c r="C521" s="106"/>
      <c r="D521" s="27" t="s">
        <v>15</v>
      </c>
      <c r="E521" s="40">
        <v>1</v>
      </c>
      <c r="F521" s="40">
        <v>90</v>
      </c>
      <c r="G521" s="27" t="s">
        <v>28</v>
      </c>
      <c r="H521" s="22">
        <f t="shared" si="158"/>
        <v>90</v>
      </c>
      <c r="I521" s="23"/>
      <c r="J521" s="106"/>
      <c r="K521" s="20" t="s">
        <v>22</v>
      </c>
      <c r="L521" s="39">
        <v>1</v>
      </c>
      <c r="M521" s="39">
        <v>80</v>
      </c>
      <c r="N521" s="21" t="s">
        <v>27</v>
      </c>
      <c r="O521" s="24">
        <f t="shared" si="159"/>
        <v>64</v>
      </c>
      <c r="P521" s="107"/>
    </row>
    <row r="522" spans="1:16" s="9" customFormat="1" ht="30">
      <c r="A522" s="25"/>
      <c r="B522" s="25"/>
      <c r="C522" s="106"/>
      <c r="D522" s="27" t="s">
        <v>23</v>
      </c>
      <c r="E522" s="40">
        <v>1</v>
      </c>
      <c r="F522" s="40">
        <v>75</v>
      </c>
      <c r="G522" s="27" t="s">
        <v>28</v>
      </c>
      <c r="H522" s="22">
        <f t="shared" si="158"/>
        <v>75</v>
      </c>
      <c r="I522" s="26"/>
      <c r="J522" s="106"/>
      <c r="K522" s="20"/>
      <c r="L522" s="21"/>
      <c r="M522" s="21"/>
      <c r="N522" s="21"/>
      <c r="O522" s="24">
        <f t="shared" si="159"/>
        <v>0</v>
      </c>
      <c r="P522" s="107"/>
    </row>
    <row r="523" spans="1:16" s="9" customFormat="1" ht="30">
      <c r="A523" s="25"/>
      <c r="B523" s="25"/>
      <c r="C523" s="106"/>
      <c r="D523" s="27" t="s">
        <v>58</v>
      </c>
      <c r="E523" s="40">
        <v>2</v>
      </c>
      <c r="F523" s="40">
        <v>68</v>
      </c>
      <c r="G523" s="27" t="s">
        <v>25</v>
      </c>
      <c r="H523" s="22">
        <f t="shared" ref="H523:H527" si="160">F523*E523</f>
        <v>136</v>
      </c>
      <c r="I523" s="23"/>
      <c r="J523" s="106"/>
      <c r="K523" s="20"/>
      <c r="L523" s="21"/>
      <c r="M523" s="21"/>
      <c r="N523" s="21"/>
      <c r="O523" s="24">
        <f t="shared" si="159"/>
        <v>0</v>
      </c>
      <c r="P523" s="107"/>
    </row>
    <row r="524" spans="1:16" s="9" customFormat="1" ht="30">
      <c r="A524" s="25"/>
      <c r="B524" s="25"/>
      <c r="C524" s="106"/>
      <c r="D524" s="27" t="s">
        <v>56</v>
      </c>
      <c r="E524" s="40">
        <v>2</v>
      </c>
      <c r="F524" s="40">
        <v>92</v>
      </c>
      <c r="G524" s="27" t="s">
        <v>25</v>
      </c>
      <c r="H524" s="22">
        <f t="shared" si="160"/>
        <v>184</v>
      </c>
      <c r="I524" s="23"/>
      <c r="J524" s="106"/>
      <c r="K524" s="20"/>
      <c r="L524" s="21"/>
      <c r="M524" s="21"/>
      <c r="N524" s="21"/>
      <c r="O524" s="24">
        <f t="shared" si="159"/>
        <v>0</v>
      </c>
      <c r="P524" s="107"/>
    </row>
    <row r="525" spans="1:16" s="9" customFormat="1" ht="30">
      <c r="A525" s="25"/>
      <c r="B525" s="25"/>
      <c r="C525" s="106"/>
      <c r="D525" s="27" t="s">
        <v>17</v>
      </c>
      <c r="E525" s="40">
        <v>2</v>
      </c>
      <c r="F525" s="40">
        <v>90</v>
      </c>
      <c r="G525" s="27" t="s">
        <v>28</v>
      </c>
      <c r="H525" s="22">
        <f t="shared" si="160"/>
        <v>180</v>
      </c>
      <c r="I525" s="23"/>
      <c r="J525" s="106"/>
      <c r="K525" s="31"/>
      <c r="L525" s="28"/>
      <c r="M525" s="28"/>
      <c r="N525" s="28"/>
      <c r="O525" s="24">
        <f t="shared" si="159"/>
        <v>0</v>
      </c>
      <c r="P525" s="107"/>
    </row>
    <row r="526" spans="1:16" s="9" customFormat="1" ht="15.6">
      <c r="A526" s="25"/>
      <c r="B526" s="25"/>
      <c r="C526" s="106"/>
      <c r="D526" s="27"/>
      <c r="E526" s="40"/>
      <c r="F526" s="40"/>
      <c r="G526" s="27"/>
      <c r="H526" s="22">
        <f t="shared" si="160"/>
        <v>0</v>
      </c>
      <c r="I526" s="23"/>
      <c r="J526" s="106"/>
      <c r="K526" s="31"/>
      <c r="L526" s="28"/>
      <c r="M526" s="28"/>
      <c r="N526" s="28"/>
      <c r="O526" s="24">
        <f t="shared" si="159"/>
        <v>0</v>
      </c>
      <c r="P526" s="107"/>
    </row>
    <row r="527" spans="1:16" s="9" customFormat="1" ht="15.6">
      <c r="A527" s="25"/>
      <c r="B527" s="25"/>
      <c r="C527" s="106"/>
      <c r="D527" s="27"/>
      <c r="E527" s="40"/>
      <c r="F527" s="40"/>
      <c r="G527" s="27"/>
      <c r="H527" s="22">
        <f t="shared" si="160"/>
        <v>0</v>
      </c>
      <c r="I527" s="23"/>
      <c r="J527" s="106"/>
      <c r="K527" s="27"/>
      <c r="L527" s="28"/>
      <c r="M527" s="28"/>
      <c r="N527" s="28"/>
      <c r="O527" s="24">
        <f t="shared" si="159"/>
        <v>0</v>
      </c>
      <c r="P527" s="107"/>
    </row>
    <row r="528" spans="1:16" s="9" customFormat="1" ht="16.2" thickBot="1">
      <c r="A528" s="32"/>
      <c r="B528" s="32"/>
      <c r="C528" s="33"/>
      <c r="D528" s="34" t="s">
        <v>18</v>
      </c>
      <c r="E528" s="35">
        <f>SUM(E517:E527)</f>
        <v>15</v>
      </c>
      <c r="F528" s="36">
        <f>SUM(F517:F527)</f>
        <v>750</v>
      </c>
      <c r="G528" s="36"/>
      <c r="H528" s="37">
        <f>SUM(H517:H527)</f>
        <v>1260</v>
      </c>
      <c r="I528" s="38"/>
      <c r="J528" s="33"/>
      <c r="K528" s="34" t="s">
        <v>19</v>
      </c>
      <c r="L528" s="35">
        <f>SUM(L517:L527)</f>
        <v>9</v>
      </c>
      <c r="M528" s="35">
        <f t="shared" ref="M528" si="161">SUM(M517:M527)</f>
        <v>435</v>
      </c>
      <c r="N528" s="35"/>
      <c r="O528" s="35">
        <f>SUM(O517:O527)</f>
        <v>632.00000000000011</v>
      </c>
      <c r="P528" s="108"/>
    </row>
    <row r="529" spans="1:16" ht="15.6" thickTop="1" thickBot="1"/>
    <row r="530" spans="1:16" s="9" customFormat="1" ht="31.8" thickTop="1">
      <c r="A530" s="13" t="s">
        <v>6</v>
      </c>
      <c r="B530" s="14" t="s">
        <v>7</v>
      </c>
      <c r="C530" s="105"/>
      <c r="D530" s="15" t="s">
        <v>8</v>
      </c>
      <c r="E530" s="15" t="s">
        <v>9</v>
      </c>
      <c r="F530" s="15" t="s">
        <v>10</v>
      </c>
      <c r="G530" s="15"/>
      <c r="H530" s="15" t="s">
        <v>11</v>
      </c>
      <c r="I530" s="16"/>
      <c r="J530" s="105" t="s">
        <v>12</v>
      </c>
      <c r="K530" s="15" t="s">
        <v>8</v>
      </c>
      <c r="L530" s="15" t="s">
        <v>9</v>
      </c>
      <c r="M530" s="15" t="s">
        <v>10</v>
      </c>
      <c r="N530" s="15"/>
      <c r="O530" s="15" t="s">
        <v>13</v>
      </c>
      <c r="P530" s="17" t="s">
        <v>14</v>
      </c>
    </row>
    <row r="531" spans="1:16" s="9" customFormat="1" ht="30">
      <c r="A531" s="18">
        <v>38</v>
      </c>
      <c r="B531" s="19">
        <v>21739040</v>
      </c>
      <c r="C531" s="106"/>
      <c r="D531" s="20" t="s">
        <v>57</v>
      </c>
      <c r="E531" s="39">
        <v>2</v>
      </c>
      <c r="F531" s="39">
        <v>88</v>
      </c>
      <c r="G531" s="21" t="s">
        <v>25</v>
      </c>
      <c r="H531" s="22">
        <f t="shared" ref="H531:H536" si="162">F531*E531</f>
        <v>176</v>
      </c>
      <c r="I531" s="23"/>
      <c r="J531" s="106"/>
      <c r="K531" s="27" t="s">
        <v>37</v>
      </c>
      <c r="L531" s="39">
        <v>2</v>
      </c>
      <c r="M531" s="39">
        <v>81</v>
      </c>
      <c r="N531" s="20" t="s">
        <v>26</v>
      </c>
      <c r="O531" s="24">
        <f>M531*L531*0.8</f>
        <v>129.6</v>
      </c>
      <c r="P531" s="107">
        <f>(H542+O542)/(E542+(0.8*L542))</f>
        <v>84.14414414414415</v>
      </c>
    </row>
    <row r="532" spans="1:16" s="9" customFormat="1" ht="30">
      <c r="A532" s="25"/>
      <c r="B532" s="25"/>
      <c r="C532" s="106"/>
      <c r="D532" s="27" t="s">
        <v>58</v>
      </c>
      <c r="E532" s="40">
        <v>2</v>
      </c>
      <c r="F532" s="40">
        <v>68</v>
      </c>
      <c r="G532" s="27" t="s">
        <v>25</v>
      </c>
      <c r="H532" s="22">
        <f t="shared" si="162"/>
        <v>136</v>
      </c>
      <c r="I532" s="26"/>
      <c r="J532" s="106"/>
      <c r="K532" s="27" t="s">
        <v>45</v>
      </c>
      <c r="L532" s="39">
        <v>2</v>
      </c>
      <c r="M532" s="39">
        <v>85</v>
      </c>
      <c r="N532" s="20" t="s">
        <v>26</v>
      </c>
      <c r="O532" s="24">
        <f t="shared" ref="O532:O541" si="163">M532*L532*0.8</f>
        <v>136</v>
      </c>
      <c r="P532" s="107"/>
    </row>
    <row r="533" spans="1:16" s="9" customFormat="1" ht="30">
      <c r="A533" s="25"/>
      <c r="B533" s="25"/>
      <c r="C533" s="106"/>
      <c r="D533" s="27" t="s">
        <v>15</v>
      </c>
      <c r="E533" s="40">
        <v>1</v>
      </c>
      <c r="F533" s="40">
        <v>81</v>
      </c>
      <c r="G533" s="27" t="s">
        <v>28</v>
      </c>
      <c r="H533" s="22">
        <f t="shared" si="162"/>
        <v>81</v>
      </c>
      <c r="I533" s="26"/>
      <c r="J533" s="106"/>
      <c r="K533" s="27" t="s">
        <v>44</v>
      </c>
      <c r="L533" s="40">
        <v>2</v>
      </c>
      <c r="M533" s="40">
        <v>85</v>
      </c>
      <c r="N533" s="28" t="s">
        <v>26</v>
      </c>
      <c r="O533" s="24">
        <f t="shared" si="163"/>
        <v>136</v>
      </c>
      <c r="P533" s="107"/>
    </row>
    <row r="534" spans="1:16" s="9" customFormat="1" ht="30">
      <c r="A534" s="25"/>
      <c r="B534" s="25"/>
      <c r="C534" s="106"/>
      <c r="D534" s="27" t="s">
        <v>23</v>
      </c>
      <c r="E534" s="40">
        <v>1</v>
      </c>
      <c r="F534" s="40">
        <v>74</v>
      </c>
      <c r="G534" s="27" t="s">
        <v>28</v>
      </c>
      <c r="H534" s="22">
        <f t="shared" si="162"/>
        <v>74</v>
      </c>
      <c r="I534" s="26"/>
      <c r="J534" s="106"/>
      <c r="K534" s="27" t="s">
        <v>34</v>
      </c>
      <c r="L534" s="40">
        <v>2</v>
      </c>
      <c r="M534" s="40">
        <v>92</v>
      </c>
      <c r="N534" s="28" t="s">
        <v>26</v>
      </c>
      <c r="O534" s="24">
        <f t="shared" si="163"/>
        <v>147.20000000000002</v>
      </c>
      <c r="P534" s="107"/>
    </row>
    <row r="535" spans="1:16" s="9" customFormat="1" ht="30">
      <c r="A535" s="25"/>
      <c r="B535" s="25"/>
      <c r="C535" s="106"/>
      <c r="D535" s="27" t="s">
        <v>59</v>
      </c>
      <c r="E535" s="40">
        <v>2</v>
      </c>
      <c r="F535" s="40">
        <v>82</v>
      </c>
      <c r="G535" s="27" t="s">
        <v>25</v>
      </c>
      <c r="H535" s="22">
        <f t="shared" si="162"/>
        <v>164</v>
      </c>
      <c r="I535" s="23"/>
      <c r="J535" s="106"/>
      <c r="K535" s="20" t="s">
        <v>61</v>
      </c>
      <c r="L535" s="39">
        <v>1</v>
      </c>
      <c r="M535" s="39">
        <v>89</v>
      </c>
      <c r="N535" s="21" t="s">
        <v>42</v>
      </c>
      <c r="O535" s="24">
        <f t="shared" si="163"/>
        <v>71.2</v>
      </c>
      <c r="P535" s="107"/>
    </row>
    <row r="536" spans="1:16" s="9" customFormat="1" ht="30">
      <c r="A536" s="25"/>
      <c r="B536" s="25"/>
      <c r="C536" s="106"/>
      <c r="D536" s="27" t="s">
        <v>55</v>
      </c>
      <c r="E536" s="40">
        <v>2</v>
      </c>
      <c r="F536" s="40">
        <v>85</v>
      </c>
      <c r="G536" s="27" t="s">
        <v>25</v>
      </c>
      <c r="H536" s="22">
        <f t="shared" si="162"/>
        <v>170</v>
      </c>
      <c r="I536" s="26"/>
      <c r="J536" s="106"/>
      <c r="K536" s="20"/>
      <c r="L536" s="21"/>
      <c r="M536" s="21"/>
      <c r="N536" s="21"/>
      <c r="O536" s="24">
        <f t="shared" si="163"/>
        <v>0</v>
      </c>
      <c r="P536" s="107"/>
    </row>
    <row r="537" spans="1:16" s="9" customFormat="1" ht="30">
      <c r="A537" s="25"/>
      <c r="B537" s="25"/>
      <c r="C537" s="106"/>
      <c r="D537" s="27" t="s">
        <v>31</v>
      </c>
      <c r="E537" s="40">
        <v>1</v>
      </c>
      <c r="F537" s="40">
        <v>81</v>
      </c>
      <c r="G537" s="27" t="s">
        <v>28</v>
      </c>
      <c r="H537" s="22">
        <f t="shared" ref="H537:H541" si="164">F537*E537</f>
        <v>81</v>
      </c>
      <c r="I537" s="23"/>
      <c r="J537" s="106"/>
      <c r="K537" s="20"/>
      <c r="L537" s="21"/>
      <c r="M537" s="21"/>
      <c r="N537" s="21"/>
      <c r="O537" s="24">
        <f t="shared" si="163"/>
        <v>0</v>
      </c>
      <c r="P537" s="107"/>
    </row>
    <row r="538" spans="1:16" s="9" customFormat="1" ht="30">
      <c r="A538" s="25"/>
      <c r="B538" s="25"/>
      <c r="C538" s="106"/>
      <c r="D538" s="27" t="s">
        <v>56</v>
      </c>
      <c r="E538" s="40">
        <v>2</v>
      </c>
      <c r="F538" s="40">
        <v>95</v>
      </c>
      <c r="G538" s="27" t="s">
        <v>25</v>
      </c>
      <c r="H538" s="22">
        <f t="shared" si="164"/>
        <v>190</v>
      </c>
      <c r="I538" s="23"/>
      <c r="J538" s="106"/>
      <c r="K538" s="20"/>
      <c r="L538" s="21"/>
      <c r="M538" s="21"/>
      <c r="N538" s="21"/>
      <c r="O538" s="24">
        <f t="shared" si="163"/>
        <v>0</v>
      </c>
      <c r="P538" s="107"/>
    </row>
    <row r="539" spans="1:16" s="9" customFormat="1" ht="30">
      <c r="A539" s="25"/>
      <c r="B539" s="25"/>
      <c r="C539" s="106"/>
      <c r="D539" s="27" t="s">
        <v>17</v>
      </c>
      <c r="E539" s="40">
        <v>2</v>
      </c>
      <c r="F539" s="40">
        <v>88</v>
      </c>
      <c r="G539" s="27" t="s">
        <v>28</v>
      </c>
      <c r="H539" s="22">
        <f t="shared" si="164"/>
        <v>176</v>
      </c>
      <c r="I539" s="23"/>
      <c r="J539" s="106"/>
      <c r="K539" s="31"/>
      <c r="L539" s="28"/>
      <c r="M539" s="28"/>
      <c r="N539" s="28"/>
      <c r="O539" s="24">
        <f t="shared" si="163"/>
        <v>0</v>
      </c>
      <c r="P539" s="107"/>
    </row>
    <row r="540" spans="1:16" s="9" customFormat="1" ht="15.6">
      <c r="A540" s="25"/>
      <c r="B540" s="25"/>
      <c r="C540" s="106"/>
      <c r="D540" s="27"/>
      <c r="E540" s="40"/>
      <c r="F540" s="40"/>
      <c r="G540" s="27"/>
      <c r="H540" s="22">
        <f t="shared" si="164"/>
        <v>0</v>
      </c>
      <c r="I540" s="23"/>
      <c r="J540" s="106"/>
      <c r="K540" s="31"/>
      <c r="L540" s="28"/>
      <c r="M540" s="28"/>
      <c r="N540" s="28"/>
      <c r="O540" s="24">
        <f t="shared" si="163"/>
        <v>0</v>
      </c>
      <c r="P540" s="107"/>
    </row>
    <row r="541" spans="1:16" s="9" customFormat="1" ht="15.6">
      <c r="A541" s="25"/>
      <c r="B541" s="25"/>
      <c r="C541" s="106"/>
      <c r="D541" s="27"/>
      <c r="E541" s="40"/>
      <c r="F541" s="40"/>
      <c r="G541" s="27"/>
      <c r="H541" s="22">
        <f t="shared" si="164"/>
        <v>0</v>
      </c>
      <c r="I541" s="23"/>
      <c r="J541" s="106"/>
      <c r="K541" s="27"/>
      <c r="L541" s="28"/>
      <c r="M541" s="28"/>
      <c r="N541" s="28"/>
      <c r="O541" s="24">
        <f t="shared" si="163"/>
        <v>0</v>
      </c>
      <c r="P541" s="107"/>
    </row>
    <row r="542" spans="1:16" s="9" customFormat="1" ht="16.2" thickBot="1">
      <c r="A542" s="32"/>
      <c r="B542" s="32"/>
      <c r="C542" s="33"/>
      <c r="D542" s="34" t="s">
        <v>18</v>
      </c>
      <c r="E542" s="35">
        <f>SUM(E531:E541)</f>
        <v>15</v>
      </c>
      <c r="F542" s="36">
        <f>SUM(F531:F541)</f>
        <v>742</v>
      </c>
      <c r="G542" s="36"/>
      <c r="H542" s="37">
        <f>SUM(H531:H541)</f>
        <v>1248</v>
      </c>
      <c r="I542" s="38"/>
      <c r="J542" s="33"/>
      <c r="K542" s="34" t="s">
        <v>19</v>
      </c>
      <c r="L542" s="35">
        <f>SUM(L531:L541)</f>
        <v>9</v>
      </c>
      <c r="M542" s="35">
        <f t="shared" ref="M542" si="165">SUM(M531:M541)</f>
        <v>432</v>
      </c>
      <c r="N542" s="35"/>
      <c r="O542" s="35">
        <f>SUM(O531:O541)</f>
        <v>620.00000000000011</v>
      </c>
      <c r="P542" s="108"/>
    </row>
    <row r="543" spans="1:16" ht="15.6" thickTop="1" thickBot="1"/>
    <row r="544" spans="1:16" s="9" customFormat="1" ht="31.8" thickTop="1">
      <c r="A544" s="13" t="s">
        <v>6</v>
      </c>
      <c r="B544" s="14" t="s">
        <v>7</v>
      </c>
      <c r="C544" s="105"/>
      <c r="D544" s="15" t="s">
        <v>8</v>
      </c>
      <c r="E544" s="15" t="s">
        <v>9</v>
      </c>
      <c r="F544" s="15" t="s">
        <v>10</v>
      </c>
      <c r="G544" s="15"/>
      <c r="H544" s="15" t="s">
        <v>11</v>
      </c>
      <c r="I544" s="16"/>
      <c r="J544" s="105" t="s">
        <v>12</v>
      </c>
      <c r="K544" s="15" t="s">
        <v>8</v>
      </c>
      <c r="L544" s="15" t="s">
        <v>9</v>
      </c>
      <c r="M544" s="15" t="s">
        <v>10</v>
      </c>
      <c r="N544" s="15"/>
      <c r="O544" s="15" t="s">
        <v>13</v>
      </c>
      <c r="P544" s="17" t="s">
        <v>14</v>
      </c>
    </row>
    <row r="545" spans="1:16" s="9" customFormat="1" ht="30">
      <c r="A545" s="18">
        <v>39</v>
      </c>
      <c r="B545" s="19">
        <v>21739041</v>
      </c>
      <c r="C545" s="106"/>
      <c r="D545" s="20" t="s">
        <v>15</v>
      </c>
      <c r="E545" s="39">
        <v>1</v>
      </c>
      <c r="F545" s="39">
        <v>63</v>
      </c>
      <c r="G545" s="21" t="s">
        <v>28</v>
      </c>
      <c r="H545" s="22">
        <f t="shared" ref="H545:H550" si="166">F545*E545</f>
        <v>63</v>
      </c>
      <c r="I545" s="23"/>
      <c r="J545" s="106"/>
      <c r="K545" s="27" t="s">
        <v>40</v>
      </c>
      <c r="L545" s="39">
        <v>2</v>
      </c>
      <c r="M545" s="39">
        <v>90</v>
      </c>
      <c r="N545" s="20" t="s">
        <v>33</v>
      </c>
      <c r="O545" s="24">
        <f>M545*L545*0.8</f>
        <v>144</v>
      </c>
      <c r="P545" s="107">
        <f>(H556+O556)/(E556+(0.8*L556))</f>
        <v>55.227642276422756</v>
      </c>
    </row>
    <row r="546" spans="1:16" s="9" customFormat="1" ht="30">
      <c r="A546" s="25"/>
      <c r="B546" s="25"/>
      <c r="C546" s="106"/>
      <c r="D546" s="27" t="s">
        <v>17</v>
      </c>
      <c r="E546" s="40">
        <v>2</v>
      </c>
      <c r="F546" s="40">
        <v>71</v>
      </c>
      <c r="G546" s="27" t="s">
        <v>28</v>
      </c>
      <c r="H546" s="22">
        <f t="shared" si="166"/>
        <v>142</v>
      </c>
      <c r="I546" s="26"/>
      <c r="J546" s="106"/>
      <c r="K546" s="27" t="s">
        <v>45</v>
      </c>
      <c r="L546" s="39">
        <v>2</v>
      </c>
      <c r="M546" s="39">
        <v>84</v>
      </c>
      <c r="N546" s="20" t="s">
        <v>26</v>
      </c>
      <c r="O546" s="24">
        <f t="shared" ref="O546:O555" si="167">M546*L546*0.8</f>
        <v>134.4</v>
      </c>
      <c r="P546" s="107"/>
    </row>
    <row r="547" spans="1:16" s="9" customFormat="1" ht="30">
      <c r="A547" s="25"/>
      <c r="B547" s="25"/>
      <c r="C547" s="106"/>
      <c r="D547" s="27" t="s">
        <v>57</v>
      </c>
      <c r="E547" s="40">
        <v>2</v>
      </c>
      <c r="F547" s="40">
        <v>75</v>
      </c>
      <c r="G547" s="27" t="s">
        <v>25</v>
      </c>
      <c r="H547" s="22">
        <f t="shared" si="166"/>
        <v>150</v>
      </c>
      <c r="I547" s="26"/>
      <c r="J547" s="106"/>
      <c r="K547" s="27" t="s">
        <v>37</v>
      </c>
      <c r="L547" s="40">
        <v>2</v>
      </c>
      <c r="M547" s="40">
        <v>80</v>
      </c>
      <c r="N547" s="28" t="s">
        <v>26</v>
      </c>
      <c r="O547" s="24">
        <f t="shared" si="167"/>
        <v>128</v>
      </c>
      <c r="P547" s="107"/>
    </row>
    <row r="548" spans="1:16" s="9" customFormat="1" ht="30">
      <c r="A548" s="25"/>
      <c r="B548" s="25"/>
      <c r="C548" s="106"/>
      <c r="D548" s="27" t="s">
        <v>23</v>
      </c>
      <c r="E548" s="40">
        <v>1</v>
      </c>
      <c r="F548" s="40">
        <v>0</v>
      </c>
      <c r="G548" s="27" t="s">
        <v>28</v>
      </c>
      <c r="H548" s="22">
        <f t="shared" si="166"/>
        <v>0</v>
      </c>
      <c r="I548" s="26"/>
      <c r="J548" s="106"/>
      <c r="K548" s="27" t="s">
        <v>44</v>
      </c>
      <c r="L548" s="40">
        <v>2</v>
      </c>
      <c r="M548" s="40">
        <v>0</v>
      </c>
      <c r="N548" s="28" t="s">
        <v>26</v>
      </c>
      <c r="O548" s="24">
        <f t="shared" si="167"/>
        <v>0</v>
      </c>
      <c r="P548" s="107"/>
    </row>
    <row r="549" spans="1:16" s="9" customFormat="1" ht="30">
      <c r="A549" s="25"/>
      <c r="B549" s="25"/>
      <c r="C549" s="106"/>
      <c r="D549" s="27" t="s">
        <v>58</v>
      </c>
      <c r="E549" s="40">
        <v>2</v>
      </c>
      <c r="F549" s="40">
        <v>0</v>
      </c>
      <c r="G549" s="27" t="s">
        <v>25</v>
      </c>
      <c r="H549" s="22">
        <f t="shared" si="166"/>
        <v>0</v>
      </c>
      <c r="I549" s="23"/>
      <c r="J549" s="106"/>
      <c r="K549" s="20" t="s">
        <v>51</v>
      </c>
      <c r="L549" s="39">
        <v>2</v>
      </c>
      <c r="M549" s="39">
        <v>79</v>
      </c>
      <c r="N549" s="21" t="s">
        <v>27</v>
      </c>
      <c r="O549" s="24">
        <f t="shared" si="167"/>
        <v>126.4</v>
      </c>
      <c r="P549" s="107"/>
    </row>
    <row r="550" spans="1:16" s="9" customFormat="1" ht="30">
      <c r="A550" s="25"/>
      <c r="B550" s="25"/>
      <c r="C550" s="106"/>
      <c r="D550" s="27" t="s">
        <v>59</v>
      </c>
      <c r="E550" s="40">
        <v>2</v>
      </c>
      <c r="F550" s="40">
        <v>0</v>
      </c>
      <c r="G550" s="27" t="s">
        <v>25</v>
      </c>
      <c r="H550" s="22">
        <f t="shared" si="166"/>
        <v>0</v>
      </c>
      <c r="I550" s="26"/>
      <c r="J550" s="106"/>
      <c r="K550" s="20" t="s">
        <v>34</v>
      </c>
      <c r="L550" s="39">
        <v>2</v>
      </c>
      <c r="M550" s="39">
        <v>88</v>
      </c>
      <c r="N550" s="21" t="s">
        <v>26</v>
      </c>
      <c r="O550" s="24">
        <f t="shared" si="167"/>
        <v>140.80000000000001</v>
      </c>
      <c r="P550" s="107"/>
    </row>
    <row r="551" spans="1:16" s="9" customFormat="1" ht="30">
      <c r="A551" s="25"/>
      <c r="B551" s="25"/>
      <c r="C551" s="106"/>
      <c r="D551" s="27" t="s">
        <v>15</v>
      </c>
      <c r="E551" s="40">
        <v>1</v>
      </c>
      <c r="F551" s="40">
        <v>0</v>
      </c>
      <c r="G551" s="27" t="s">
        <v>28</v>
      </c>
      <c r="H551" s="22">
        <f t="shared" ref="H551:H555" si="168">F551*E551</f>
        <v>0</v>
      </c>
      <c r="I551" s="23"/>
      <c r="J551" s="106"/>
      <c r="K551" s="20"/>
      <c r="L551" s="21"/>
      <c r="M551" s="21"/>
      <c r="N551" s="21"/>
      <c r="O551" s="24">
        <f t="shared" si="167"/>
        <v>0</v>
      </c>
      <c r="P551" s="107"/>
    </row>
    <row r="552" spans="1:16" s="9" customFormat="1" ht="30">
      <c r="A552" s="25"/>
      <c r="B552" s="25"/>
      <c r="C552" s="106"/>
      <c r="D552" s="27" t="s">
        <v>55</v>
      </c>
      <c r="E552" s="40">
        <v>2</v>
      </c>
      <c r="F552" s="40">
        <v>80</v>
      </c>
      <c r="G552" s="27" t="s">
        <v>25</v>
      </c>
      <c r="H552" s="22">
        <f t="shared" si="168"/>
        <v>160</v>
      </c>
      <c r="I552" s="23"/>
      <c r="J552" s="106"/>
      <c r="K552" s="20"/>
      <c r="L552" s="21"/>
      <c r="M552" s="21"/>
      <c r="N552" s="21"/>
      <c r="O552" s="24">
        <f t="shared" si="167"/>
        <v>0</v>
      </c>
      <c r="P552" s="107"/>
    </row>
    <row r="553" spans="1:16" s="9" customFormat="1" ht="30">
      <c r="A553" s="25"/>
      <c r="B553" s="25"/>
      <c r="C553" s="106"/>
      <c r="D553" s="27" t="s">
        <v>56</v>
      </c>
      <c r="E553" s="40">
        <v>2</v>
      </c>
      <c r="F553" s="40">
        <v>85</v>
      </c>
      <c r="G553" s="27" t="s">
        <v>25</v>
      </c>
      <c r="H553" s="22">
        <f t="shared" si="168"/>
        <v>170</v>
      </c>
      <c r="I553" s="23"/>
      <c r="J553" s="106"/>
      <c r="K553" s="31"/>
      <c r="L553" s="28"/>
      <c r="M553" s="28"/>
      <c r="N553" s="28"/>
      <c r="O553" s="24">
        <f t="shared" si="167"/>
        <v>0</v>
      </c>
      <c r="P553" s="107"/>
    </row>
    <row r="554" spans="1:16" s="9" customFormat="1" ht="15.6">
      <c r="A554" s="25"/>
      <c r="B554" s="25"/>
      <c r="C554" s="106"/>
      <c r="D554" s="27"/>
      <c r="E554" s="40"/>
      <c r="F554" s="40"/>
      <c r="G554" s="27"/>
      <c r="H554" s="22">
        <f t="shared" si="168"/>
        <v>0</v>
      </c>
      <c r="I554" s="23"/>
      <c r="J554" s="106"/>
      <c r="K554" s="31"/>
      <c r="L554" s="28"/>
      <c r="M554" s="28"/>
      <c r="N554" s="28"/>
      <c r="O554" s="24">
        <f t="shared" si="167"/>
        <v>0</v>
      </c>
      <c r="P554" s="107"/>
    </row>
    <row r="555" spans="1:16" s="9" customFormat="1" ht="15.6">
      <c r="A555" s="25"/>
      <c r="B555" s="25"/>
      <c r="C555" s="106"/>
      <c r="D555" s="27"/>
      <c r="E555" s="40"/>
      <c r="F555" s="40"/>
      <c r="G555" s="27"/>
      <c r="H555" s="22">
        <f t="shared" si="168"/>
        <v>0</v>
      </c>
      <c r="I555" s="23"/>
      <c r="J555" s="106"/>
      <c r="K555" s="27"/>
      <c r="L555" s="28"/>
      <c r="M555" s="28"/>
      <c r="N555" s="28"/>
      <c r="O555" s="24">
        <f t="shared" si="167"/>
        <v>0</v>
      </c>
      <c r="P555" s="107"/>
    </row>
    <row r="556" spans="1:16" s="9" customFormat="1" ht="16.2" thickBot="1">
      <c r="A556" s="32"/>
      <c r="B556" s="32"/>
      <c r="C556" s="33"/>
      <c r="D556" s="34" t="s">
        <v>18</v>
      </c>
      <c r="E556" s="35">
        <f>SUM(E545:E555)</f>
        <v>15</v>
      </c>
      <c r="F556" s="36">
        <f>SUM(F545:F555)</f>
        <v>374</v>
      </c>
      <c r="G556" s="36"/>
      <c r="H556" s="37">
        <f>SUM(H545:H555)</f>
        <v>685</v>
      </c>
      <c r="I556" s="38"/>
      <c r="J556" s="33"/>
      <c r="K556" s="34" t="s">
        <v>19</v>
      </c>
      <c r="L556" s="35">
        <f>SUM(L545:L555)</f>
        <v>12</v>
      </c>
      <c r="M556" s="35">
        <f t="shared" ref="M556" si="169">SUM(M545:M555)</f>
        <v>421</v>
      </c>
      <c r="N556" s="35"/>
      <c r="O556" s="35">
        <f>SUM(O545:O555)</f>
        <v>673.59999999999991</v>
      </c>
      <c r="P556" s="108"/>
    </row>
    <row r="557" spans="1:16" ht="15.6" thickTop="1" thickBot="1"/>
    <row r="558" spans="1:16" s="9" customFormat="1" ht="31.8" thickTop="1">
      <c r="A558" s="13" t="s">
        <v>6</v>
      </c>
      <c r="B558" s="14" t="s">
        <v>7</v>
      </c>
      <c r="C558" s="105"/>
      <c r="D558" s="15" t="s">
        <v>8</v>
      </c>
      <c r="E558" s="15" t="s">
        <v>9</v>
      </c>
      <c r="F558" s="15" t="s">
        <v>10</v>
      </c>
      <c r="G558" s="15"/>
      <c r="H558" s="15" t="s">
        <v>11</v>
      </c>
      <c r="I558" s="16"/>
      <c r="J558" s="105" t="s">
        <v>12</v>
      </c>
      <c r="K558" s="15" t="s">
        <v>8</v>
      </c>
      <c r="L558" s="15" t="s">
        <v>9</v>
      </c>
      <c r="M558" s="15" t="s">
        <v>10</v>
      </c>
      <c r="N558" s="15"/>
      <c r="O558" s="15" t="s">
        <v>13</v>
      </c>
      <c r="P558" s="17" t="s">
        <v>14</v>
      </c>
    </row>
    <row r="559" spans="1:16" s="9" customFormat="1" ht="30">
      <c r="A559" s="18">
        <v>40</v>
      </c>
      <c r="B559" s="19">
        <v>21739042</v>
      </c>
      <c r="C559" s="106"/>
      <c r="D559" s="20" t="s">
        <v>31</v>
      </c>
      <c r="E559" s="39">
        <v>1</v>
      </c>
      <c r="F559" s="39">
        <v>75</v>
      </c>
      <c r="G559" s="21" t="s">
        <v>28</v>
      </c>
      <c r="H559" s="22">
        <f t="shared" ref="H559:H564" si="170">F559*E559</f>
        <v>75</v>
      </c>
      <c r="I559" s="23"/>
      <c r="J559" s="106"/>
      <c r="K559" s="27" t="s">
        <v>62</v>
      </c>
      <c r="L559" s="39">
        <v>1</v>
      </c>
      <c r="M559" s="39">
        <v>79</v>
      </c>
      <c r="N559" s="20" t="s">
        <v>27</v>
      </c>
      <c r="O559" s="24">
        <f>M559*L559*0.8</f>
        <v>63.2</v>
      </c>
      <c r="P559" s="107">
        <f>(H570+O570)/(E570+(0.8*L570))</f>
        <v>84.261261261261254</v>
      </c>
    </row>
    <row r="560" spans="1:16" s="9" customFormat="1" ht="30">
      <c r="A560" s="25"/>
      <c r="B560" s="25"/>
      <c r="C560" s="106"/>
      <c r="D560" s="27" t="s">
        <v>55</v>
      </c>
      <c r="E560" s="40">
        <v>2</v>
      </c>
      <c r="F560" s="40">
        <v>86</v>
      </c>
      <c r="G560" s="27" t="s">
        <v>25</v>
      </c>
      <c r="H560" s="22">
        <f t="shared" si="170"/>
        <v>172</v>
      </c>
      <c r="I560" s="26"/>
      <c r="J560" s="106"/>
      <c r="K560" s="27" t="s">
        <v>44</v>
      </c>
      <c r="L560" s="39">
        <v>2</v>
      </c>
      <c r="M560" s="39">
        <v>86</v>
      </c>
      <c r="N560" s="20" t="s">
        <v>26</v>
      </c>
      <c r="O560" s="24">
        <f t="shared" ref="O560:O569" si="171">M560*L560*0.8</f>
        <v>137.6</v>
      </c>
      <c r="P560" s="107"/>
    </row>
    <row r="561" spans="1:16" s="9" customFormat="1" ht="30">
      <c r="A561" s="25"/>
      <c r="B561" s="25"/>
      <c r="C561" s="106"/>
      <c r="D561" s="27" t="s">
        <v>15</v>
      </c>
      <c r="E561" s="40">
        <v>1</v>
      </c>
      <c r="F561" s="40">
        <v>85</v>
      </c>
      <c r="G561" s="27" t="s">
        <v>28</v>
      </c>
      <c r="H561" s="22">
        <f t="shared" si="170"/>
        <v>85</v>
      </c>
      <c r="I561" s="26"/>
      <c r="J561" s="106"/>
      <c r="K561" s="27" t="s">
        <v>34</v>
      </c>
      <c r="L561" s="40">
        <v>2</v>
      </c>
      <c r="M561" s="40">
        <v>88</v>
      </c>
      <c r="N561" s="28" t="s">
        <v>26</v>
      </c>
      <c r="O561" s="24">
        <f t="shared" si="171"/>
        <v>140.80000000000001</v>
      </c>
      <c r="P561" s="107"/>
    </row>
    <row r="562" spans="1:16" s="9" customFormat="1" ht="30">
      <c r="A562" s="25"/>
      <c r="B562" s="25"/>
      <c r="C562" s="106"/>
      <c r="D562" s="27" t="s">
        <v>59</v>
      </c>
      <c r="E562" s="40">
        <v>2</v>
      </c>
      <c r="F562" s="40">
        <v>76</v>
      </c>
      <c r="G562" s="27" t="s">
        <v>25</v>
      </c>
      <c r="H562" s="22">
        <f t="shared" si="170"/>
        <v>152</v>
      </c>
      <c r="I562" s="26"/>
      <c r="J562" s="106"/>
      <c r="K562" s="27" t="s">
        <v>37</v>
      </c>
      <c r="L562" s="40">
        <v>2</v>
      </c>
      <c r="M562" s="40">
        <v>81</v>
      </c>
      <c r="N562" s="28" t="s">
        <v>26</v>
      </c>
      <c r="O562" s="24">
        <f t="shared" si="171"/>
        <v>129.6</v>
      </c>
      <c r="P562" s="107"/>
    </row>
    <row r="563" spans="1:16" s="9" customFormat="1" ht="30">
      <c r="A563" s="25"/>
      <c r="B563" s="25"/>
      <c r="C563" s="106"/>
      <c r="D563" s="27" t="s">
        <v>57</v>
      </c>
      <c r="E563" s="40">
        <v>2</v>
      </c>
      <c r="F563" s="40">
        <v>92</v>
      </c>
      <c r="G563" s="27" t="s">
        <v>25</v>
      </c>
      <c r="H563" s="22">
        <f t="shared" si="170"/>
        <v>184</v>
      </c>
      <c r="I563" s="23"/>
      <c r="J563" s="106"/>
      <c r="K563" s="20" t="s">
        <v>45</v>
      </c>
      <c r="L563" s="39">
        <v>2</v>
      </c>
      <c r="M563" s="39">
        <v>94</v>
      </c>
      <c r="N563" s="21" t="s">
        <v>26</v>
      </c>
      <c r="O563" s="24">
        <f t="shared" si="171"/>
        <v>150.4</v>
      </c>
      <c r="P563" s="107"/>
    </row>
    <row r="564" spans="1:16" s="9" customFormat="1" ht="30">
      <c r="A564" s="25"/>
      <c r="B564" s="25"/>
      <c r="C564" s="106"/>
      <c r="D564" s="27" t="s">
        <v>23</v>
      </c>
      <c r="E564" s="40">
        <v>1</v>
      </c>
      <c r="F564" s="40">
        <v>75</v>
      </c>
      <c r="G564" s="27" t="s">
        <v>28</v>
      </c>
      <c r="H564" s="22">
        <f t="shared" si="170"/>
        <v>75</v>
      </c>
      <c r="I564" s="26"/>
      <c r="J564" s="106"/>
      <c r="K564" s="20"/>
      <c r="L564" s="21"/>
      <c r="M564" s="21"/>
      <c r="N564" s="21"/>
      <c r="O564" s="24">
        <f t="shared" si="171"/>
        <v>0</v>
      </c>
      <c r="P564" s="107"/>
    </row>
    <row r="565" spans="1:16" s="9" customFormat="1" ht="30">
      <c r="A565" s="25"/>
      <c r="B565" s="25"/>
      <c r="C565" s="106"/>
      <c r="D565" s="27" t="s">
        <v>58</v>
      </c>
      <c r="E565" s="40">
        <v>2</v>
      </c>
      <c r="F565" s="40">
        <v>73</v>
      </c>
      <c r="G565" s="27" t="s">
        <v>25</v>
      </c>
      <c r="H565" s="22">
        <f t="shared" ref="H565:H569" si="172">F565*E565</f>
        <v>146</v>
      </c>
      <c r="I565" s="23"/>
      <c r="J565" s="106"/>
      <c r="K565" s="20"/>
      <c r="L565" s="21"/>
      <c r="M565" s="21"/>
      <c r="N565" s="21"/>
      <c r="O565" s="24">
        <f t="shared" si="171"/>
        <v>0</v>
      </c>
      <c r="P565" s="107"/>
    </row>
    <row r="566" spans="1:16" s="9" customFormat="1" ht="30">
      <c r="A566" s="25"/>
      <c r="B566" s="25"/>
      <c r="C566" s="106"/>
      <c r="D566" s="27" t="s">
        <v>56</v>
      </c>
      <c r="E566" s="40">
        <v>2</v>
      </c>
      <c r="F566" s="40">
        <v>90</v>
      </c>
      <c r="G566" s="27" t="s">
        <v>25</v>
      </c>
      <c r="H566" s="22">
        <f t="shared" si="172"/>
        <v>180</v>
      </c>
      <c r="I566" s="23"/>
      <c r="J566" s="106"/>
      <c r="K566" s="20"/>
      <c r="L566" s="21"/>
      <c r="M566" s="21"/>
      <c r="N566" s="21"/>
      <c r="O566" s="24">
        <f t="shared" si="171"/>
        <v>0</v>
      </c>
      <c r="P566" s="107"/>
    </row>
    <row r="567" spans="1:16" s="9" customFormat="1" ht="30">
      <c r="A567" s="25"/>
      <c r="B567" s="25"/>
      <c r="C567" s="106"/>
      <c r="D567" s="27" t="s">
        <v>17</v>
      </c>
      <c r="E567" s="40">
        <v>2</v>
      </c>
      <c r="F567" s="40">
        <v>90</v>
      </c>
      <c r="G567" s="27" t="s">
        <v>28</v>
      </c>
      <c r="H567" s="22">
        <f t="shared" si="172"/>
        <v>180</v>
      </c>
      <c r="I567" s="23"/>
      <c r="J567" s="106"/>
      <c r="K567" s="31"/>
      <c r="L567" s="28"/>
      <c r="M567" s="28"/>
      <c r="N567" s="28"/>
      <c r="O567" s="24">
        <f t="shared" si="171"/>
        <v>0</v>
      </c>
      <c r="P567" s="107"/>
    </row>
    <row r="568" spans="1:16" s="9" customFormat="1" ht="15.6">
      <c r="A568" s="25"/>
      <c r="B568" s="25"/>
      <c r="C568" s="106"/>
      <c r="D568" s="27"/>
      <c r="E568" s="40"/>
      <c r="F568" s="40"/>
      <c r="G568" s="27"/>
      <c r="H568" s="22">
        <f t="shared" si="172"/>
        <v>0</v>
      </c>
      <c r="I568" s="23"/>
      <c r="J568" s="106"/>
      <c r="K568" s="31"/>
      <c r="L568" s="28"/>
      <c r="M568" s="28"/>
      <c r="N568" s="28"/>
      <c r="O568" s="24">
        <f t="shared" si="171"/>
        <v>0</v>
      </c>
      <c r="P568" s="107"/>
    </row>
    <row r="569" spans="1:16" s="9" customFormat="1" ht="15.6">
      <c r="A569" s="25"/>
      <c r="B569" s="25"/>
      <c r="C569" s="106"/>
      <c r="D569" s="27"/>
      <c r="E569" s="40"/>
      <c r="F569" s="40"/>
      <c r="G569" s="27"/>
      <c r="H569" s="22">
        <f t="shared" si="172"/>
        <v>0</v>
      </c>
      <c r="I569" s="23"/>
      <c r="J569" s="106"/>
      <c r="K569" s="27"/>
      <c r="L569" s="28"/>
      <c r="M569" s="28"/>
      <c r="N569" s="28"/>
      <c r="O569" s="24">
        <f t="shared" si="171"/>
        <v>0</v>
      </c>
      <c r="P569" s="107"/>
    </row>
    <row r="570" spans="1:16" s="9" customFormat="1" ht="16.2" thickBot="1">
      <c r="A570" s="32"/>
      <c r="B570" s="32"/>
      <c r="C570" s="33"/>
      <c r="D570" s="34" t="s">
        <v>18</v>
      </c>
      <c r="E570" s="35">
        <f>SUM(E559:E569)</f>
        <v>15</v>
      </c>
      <c r="F570" s="36">
        <f>SUM(F559:F569)</f>
        <v>742</v>
      </c>
      <c r="G570" s="36"/>
      <c r="H570" s="37">
        <f>SUM(H559:H569)</f>
        <v>1249</v>
      </c>
      <c r="I570" s="38"/>
      <c r="J570" s="33"/>
      <c r="K570" s="34" t="s">
        <v>19</v>
      </c>
      <c r="L570" s="35">
        <f>SUM(L559:L569)</f>
        <v>9</v>
      </c>
      <c r="M570" s="35">
        <f t="shared" ref="M570" si="173">SUM(M559:M569)</f>
        <v>428</v>
      </c>
      <c r="N570" s="35"/>
      <c r="O570" s="35">
        <f>SUM(O559:O569)</f>
        <v>621.6</v>
      </c>
      <c r="P570" s="108"/>
    </row>
    <row r="571" spans="1:16" ht="15.6" thickTop="1" thickBot="1"/>
    <row r="572" spans="1:16" s="9" customFormat="1" ht="31.8" thickTop="1">
      <c r="A572" s="13" t="s">
        <v>6</v>
      </c>
      <c r="B572" s="14" t="s">
        <v>7</v>
      </c>
      <c r="C572" s="105"/>
      <c r="D572" s="15" t="s">
        <v>8</v>
      </c>
      <c r="E572" s="15" t="s">
        <v>9</v>
      </c>
      <c r="F572" s="15" t="s">
        <v>10</v>
      </c>
      <c r="G572" s="15"/>
      <c r="H572" s="15" t="s">
        <v>11</v>
      </c>
      <c r="I572" s="16"/>
      <c r="J572" s="105" t="s">
        <v>12</v>
      </c>
      <c r="K572" s="15" t="s">
        <v>8</v>
      </c>
      <c r="L572" s="15" t="s">
        <v>9</v>
      </c>
      <c r="M572" s="15" t="s">
        <v>10</v>
      </c>
      <c r="N572" s="15"/>
      <c r="O572" s="15" t="s">
        <v>13</v>
      </c>
      <c r="P572" s="17" t="s">
        <v>14</v>
      </c>
    </row>
    <row r="573" spans="1:16" s="9" customFormat="1" ht="30">
      <c r="A573" s="18">
        <v>41</v>
      </c>
      <c r="B573" s="19">
        <v>21739043</v>
      </c>
      <c r="C573" s="106"/>
      <c r="D573" s="20" t="s">
        <v>23</v>
      </c>
      <c r="E573" s="39">
        <v>1</v>
      </c>
      <c r="F573" s="39">
        <v>67</v>
      </c>
      <c r="G573" s="21" t="s">
        <v>28</v>
      </c>
      <c r="H573" s="22">
        <f t="shared" ref="H573:H578" si="174">F573*E573</f>
        <v>67</v>
      </c>
      <c r="I573" s="23"/>
      <c r="J573" s="106"/>
      <c r="K573" s="27" t="s">
        <v>63</v>
      </c>
      <c r="L573" s="39">
        <v>2</v>
      </c>
      <c r="M573" s="39">
        <v>85</v>
      </c>
      <c r="N573" s="20" t="s">
        <v>27</v>
      </c>
      <c r="O573" s="24">
        <f>M573*L573*0.8</f>
        <v>136</v>
      </c>
      <c r="P573" s="107">
        <f>(H584+O584)/(E584+(0.8*L584))</f>
        <v>75.211864406779654</v>
      </c>
    </row>
    <row r="574" spans="1:16" s="9" customFormat="1" ht="30">
      <c r="A574" s="25"/>
      <c r="B574" s="25"/>
      <c r="C574" s="106"/>
      <c r="D574" s="27" t="s">
        <v>58</v>
      </c>
      <c r="E574" s="40">
        <v>2</v>
      </c>
      <c r="F574" s="40">
        <v>65</v>
      </c>
      <c r="G574" s="27" t="s">
        <v>25</v>
      </c>
      <c r="H574" s="22">
        <f t="shared" si="174"/>
        <v>130</v>
      </c>
      <c r="I574" s="26"/>
      <c r="J574" s="106"/>
      <c r="K574" s="27" t="s">
        <v>44</v>
      </c>
      <c r="L574" s="39">
        <v>2</v>
      </c>
      <c r="M574" s="39">
        <v>80</v>
      </c>
      <c r="N574" s="20" t="s">
        <v>26</v>
      </c>
      <c r="O574" s="24">
        <f t="shared" ref="O574:O583" si="175">M574*L574*0.8</f>
        <v>128</v>
      </c>
      <c r="P574" s="107"/>
    </row>
    <row r="575" spans="1:16" s="9" customFormat="1" ht="30">
      <c r="A575" s="25"/>
      <c r="B575" s="25"/>
      <c r="C575" s="106"/>
      <c r="D575" s="27" t="s">
        <v>59</v>
      </c>
      <c r="E575" s="40">
        <v>2</v>
      </c>
      <c r="F575" s="40">
        <v>70</v>
      </c>
      <c r="G575" s="27" t="s">
        <v>25</v>
      </c>
      <c r="H575" s="22">
        <f t="shared" si="174"/>
        <v>140</v>
      </c>
      <c r="I575" s="26"/>
      <c r="J575" s="106"/>
      <c r="K575" s="27" t="s">
        <v>34</v>
      </c>
      <c r="L575" s="40">
        <v>2</v>
      </c>
      <c r="M575" s="40">
        <v>90</v>
      </c>
      <c r="N575" s="28" t="s">
        <v>26</v>
      </c>
      <c r="O575" s="24">
        <f t="shared" si="175"/>
        <v>144</v>
      </c>
      <c r="P575" s="107"/>
    </row>
    <row r="576" spans="1:16" s="9" customFormat="1" ht="30">
      <c r="A576" s="25"/>
      <c r="B576" s="25"/>
      <c r="C576" s="106"/>
      <c r="D576" s="27" t="s">
        <v>57</v>
      </c>
      <c r="E576" s="40">
        <v>2</v>
      </c>
      <c r="F576" s="40">
        <v>80</v>
      </c>
      <c r="G576" s="27" t="s">
        <v>25</v>
      </c>
      <c r="H576" s="22">
        <f t="shared" si="174"/>
        <v>160</v>
      </c>
      <c r="I576" s="26"/>
      <c r="J576" s="106"/>
      <c r="K576" s="27" t="s">
        <v>63</v>
      </c>
      <c r="L576" s="40">
        <v>2</v>
      </c>
      <c r="M576" s="40">
        <v>0</v>
      </c>
      <c r="N576" s="28" t="s">
        <v>27</v>
      </c>
      <c r="O576" s="24">
        <f t="shared" si="175"/>
        <v>0</v>
      </c>
      <c r="P576" s="107"/>
    </row>
    <row r="577" spans="1:16" s="9" customFormat="1" ht="30">
      <c r="A577" s="25"/>
      <c r="B577" s="25"/>
      <c r="C577" s="106"/>
      <c r="D577" s="27" t="s">
        <v>55</v>
      </c>
      <c r="E577" s="40">
        <v>2</v>
      </c>
      <c r="F577" s="40">
        <v>85</v>
      </c>
      <c r="G577" s="27" t="s">
        <v>25</v>
      </c>
      <c r="H577" s="22">
        <f t="shared" si="174"/>
        <v>170</v>
      </c>
      <c r="I577" s="23"/>
      <c r="J577" s="106"/>
      <c r="K577" s="20" t="s">
        <v>37</v>
      </c>
      <c r="L577" s="39">
        <v>2</v>
      </c>
      <c r="M577" s="39">
        <v>82</v>
      </c>
      <c r="N577" s="21" t="s">
        <v>26</v>
      </c>
      <c r="O577" s="24">
        <f t="shared" si="175"/>
        <v>131.20000000000002</v>
      </c>
      <c r="P577" s="107"/>
    </row>
    <row r="578" spans="1:16" s="9" customFormat="1" ht="30">
      <c r="A578" s="25"/>
      <c r="B578" s="25"/>
      <c r="C578" s="106"/>
      <c r="D578" s="27" t="s">
        <v>15</v>
      </c>
      <c r="E578" s="40">
        <v>1</v>
      </c>
      <c r="F578" s="40">
        <v>82</v>
      </c>
      <c r="G578" s="27" t="s">
        <v>28</v>
      </c>
      <c r="H578" s="22">
        <f t="shared" si="174"/>
        <v>82</v>
      </c>
      <c r="I578" s="26"/>
      <c r="J578" s="106"/>
      <c r="K578" s="20" t="s">
        <v>45</v>
      </c>
      <c r="L578" s="39">
        <v>2</v>
      </c>
      <c r="M578" s="39">
        <v>88</v>
      </c>
      <c r="N578" s="21" t="s">
        <v>26</v>
      </c>
      <c r="O578" s="24">
        <f t="shared" si="175"/>
        <v>140.80000000000001</v>
      </c>
      <c r="P578" s="107"/>
    </row>
    <row r="579" spans="1:16" s="9" customFormat="1" ht="30">
      <c r="A579" s="25"/>
      <c r="B579" s="25"/>
      <c r="C579" s="106"/>
      <c r="D579" s="27" t="s">
        <v>56</v>
      </c>
      <c r="E579" s="40">
        <v>2</v>
      </c>
      <c r="F579" s="40">
        <v>85</v>
      </c>
      <c r="G579" s="27" t="s">
        <v>25</v>
      </c>
      <c r="H579" s="22">
        <f t="shared" ref="H579:H583" si="176">F579*E579</f>
        <v>170</v>
      </c>
      <c r="I579" s="23"/>
      <c r="J579" s="106"/>
      <c r="K579" s="20"/>
      <c r="L579" s="21"/>
      <c r="M579" s="21"/>
      <c r="N579" s="21"/>
      <c r="O579" s="24">
        <f t="shared" si="175"/>
        <v>0</v>
      </c>
      <c r="P579" s="107"/>
    </row>
    <row r="580" spans="1:16" s="9" customFormat="1" ht="30">
      <c r="A580" s="25"/>
      <c r="B580" s="25"/>
      <c r="C580" s="106"/>
      <c r="D580" s="27" t="s">
        <v>17</v>
      </c>
      <c r="E580" s="40">
        <v>2</v>
      </c>
      <c r="F580" s="40">
        <v>88</v>
      </c>
      <c r="G580" s="27" t="s">
        <v>28</v>
      </c>
      <c r="H580" s="22">
        <f t="shared" si="176"/>
        <v>176</v>
      </c>
      <c r="I580" s="23"/>
      <c r="J580" s="106"/>
      <c r="K580" s="20"/>
      <c r="L580" s="21"/>
      <c r="M580" s="21"/>
      <c r="N580" s="21"/>
      <c r="O580" s="24">
        <f t="shared" si="175"/>
        <v>0</v>
      </c>
      <c r="P580" s="107"/>
    </row>
    <row r="581" spans="1:16" s="9" customFormat="1" ht="15.6">
      <c r="A581" s="25"/>
      <c r="B581" s="25"/>
      <c r="C581" s="106"/>
      <c r="D581" s="27"/>
      <c r="E581" s="40"/>
      <c r="F581" s="40"/>
      <c r="G581" s="27"/>
      <c r="H581" s="22">
        <f t="shared" si="176"/>
        <v>0</v>
      </c>
      <c r="I581" s="23"/>
      <c r="J581" s="106"/>
      <c r="K581" s="31"/>
      <c r="L581" s="28"/>
      <c r="M581" s="28"/>
      <c r="N581" s="28"/>
      <c r="O581" s="24">
        <f t="shared" si="175"/>
        <v>0</v>
      </c>
      <c r="P581" s="107"/>
    </row>
    <row r="582" spans="1:16" s="9" customFormat="1" ht="15.6">
      <c r="A582" s="25"/>
      <c r="B582" s="25"/>
      <c r="C582" s="106"/>
      <c r="D582" s="27"/>
      <c r="E582" s="40"/>
      <c r="F582" s="40"/>
      <c r="G582" s="27"/>
      <c r="H582" s="22">
        <f t="shared" si="176"/>
        <v>0</v>
      </c>
      <c r="I582" s="23"/>
      <c r="J582" s="106"/>
      <c r="K582" s="31"/>
      <c r="L582" s="28"/>
      <c r="M582" s="28"/>
      <c r="N582" s="28"/>
      <c r="O582" s="24">
        <f t="shared" si="175"/>
        <v>0</v>
      </c>
      <c r="P582" s="107"/>
    </row>
    <row r="583" spans="1:16" s="9" customFormat="1" ht="15.6">
      <c r="A583" s="25"/>
      <c r="B583" s="25"/>
      <c r="C583" s="106"/>
      <c r="D583" s="27"/>
      <c r="E583" s="40"/>
      <c r="F583" s="40"/>
      <c r="G583" s="27"/>
      <c r="H583" s="22">
        <f t="shared" si="176"/>
        <v>0</v>
      </c>
      <c r="I583" s="23"/>
      <c r="J583" s="106"/>
      <c r="K583" s="27"/>
      <c r="L583" s="28"/>
      <c r="M583" s="28"/>
      <c r="N583" s="28"/>
      <c r="O583" s="24">
        <f t="shared" si="175"/>
        <v>0</v>
      </c>
      <c r="P583" s="107"/>
    </row>
    <row r="584" spans="1:16" s="9" customFormat="1" ht="16.2" thickBot="1">
      <c r="A584" s="32"/>
      <c r="B584" s="32"/>
      <c r="C584" s="33"/>
      <c r="D584" s="34" t="s">
        <v>18</v>
      </c>
      <c r="E584" s="35">
        <f>SUM(E573:E583)</f>
        <v>14</v>
      </c>
      <c r="F584" s="36">
        <f>SUM(F573:F583)</f>
        <v>622</v>
      </c>
      <c r="G584" s="36"/>
      <c r="H584" s="37">
        <f>SUM(H573:H583)</f>
        <v>1095</v>
      </c>
      <c r="I584" s="38"/>
      <c r="J584" s="33"/>
      <c r="K584" s="34" t="s">
        <v>19</v>
      </c>
      <c r="L584" s="35">
        <f>SUM(L573:L583)</f>
        <v>12</v>
      </c>
      <c r="M584" s="35">
        <f t="shared" ref="M584" si="177">SUM(M573:M583)</f>
        <v>425</v>
      </c>
      <c r="N584" s="35"/>
      <c r="O584" s="35">
        <f>SUM(O573:O583)</f>
        <v>680</v>
      </c>
      <c r="P584" s="108"/>
    </row>
    <row r="585" spans="1:16" ht="15.6" thickTop="1" thickBot="1"/>
    <row r="586" spans="1:16" s="9" customFormat="1" ht="31.8" thickTop="1">
      <c r="A586" s="13" t="s">
        <v>6</v>
      </c>
      <c r="B586" s="14" t="s">
        <v>7</v>
      </c>
      <c r="C586" s="105"/>
      <c r="D586" s="15" t="s">
        <v>8</v>
      </c>
      <c r="E586" s="15" t="s">
        <v>9</v>
      </c>
      <c r="F586" s="15" t="s">
        <v>10</v>
      </c>
      <c r="G586" s="15"/>
      <c r="H586" s="15" t="s">
        <v>11</v>
      </c>
      <c r="I586" s="16"/>
      <c r="J586" s="105" t="s">
        <v>12</v>
      </c>
      <c r="K586" s="15" t="s">
        <v>8</v>
      </c>
      <c r="L586" s="15" t="s">
        <v>9</v>
      </c>
      <c r="M586" s="15" t="s">
        <v>10</v>
      </c>
      <c r="N586" s="15"/>
      <c r="O586" s="15" t="s">
        <v>13</v>
      </c>
      <c r="P586" s="17" t="s">
        <v>14</v>
      </c>
    </row>
    <row r="587" spans="1:16" s="9" customFormat="1" ht="30">
      <c r="A587" s="18">
        <v>42</v>
      </c>
      <c r="B587" s="19">
        <v>21739044</v>
      </c>
      <c r="C587" s="106"/>
      <c r="D587" s="20" t="s">
        <v>56</v>
      </c>
      <c r="E587" s="39">
        <v>2</v>
      </c>
      <c r="F587" s="39">
        <v>88</v>
      </c>
      <c r="G587" s="21" t="s">
        <v>25</v>
      </c>
      <c r="H587" s="22">
        <f t="shared" ref="H587:H592" si="178">F587*E587</f>
        <v>176</v>
      </c>
      <c r="I587" s="23"/>
      <c r="J587" s="106"/>
      <c r="K587" s="27" t="s">
        <v>37</v>
      </c>
      <c r="L587" s="39">
        <v>2</v>
      </c>
      <c r="M587" s="39">
        <v>82</v>
      </c>
      <c r="N587" s="20" t="s">
        <v>26</v>
      </c>
      <c r="O587" s="24">
        <f>M587*L587*0.8</f>
        <v>131.20000000000002</v>
      </c>
      <c r="P587" s="107">
        <f>(H598+O598)/(E598+(0.8*L598))</f>
        <v>86.612612612612622</v>
      </c>
    </row>
    <row r="588" spans="1:16" s="9" customFormat="1" ht="30">
      <c r="A588" s="25"/>
      <c r="B588" s="25"/>
      <c r="C588" s="106"/>
      <c r="D588" s="27" t="s">
        <v>23</v>
      </c>
      <c r="E588" s="40">
        <v>1</v>
      </c>
      <c r="F588" s="40">
        <v>78</v>
      </c>
      <c r="G588" s="27" t="s">
        <v>28</v>
      </c>
      <c r="H588" s="22">
        <f t="shared" si="178"/>
        <v>78</v>
      </c>
      <c r="I588" s="26"/>
      <c r="J588" s="106"/>
      <c r="K588" s="27" t="s">
        <v>34</v>
      </c>
      <c r="L588" s="39">
        <v>2</v>
      </c>
      <c r="M588" s="39">
        <v>92</v>
      </c>
      <c r="N588" s="20" t="s">
        <v>26</v>
      </c>
      <c r="O588" s="24">
        <f t="shared" ref="O588:O597" si="179">M588*L588*0.8</f>
        <v>147.20000000000002</v>
      </c>
      <c r="P588" s="107"/>
    </row>
    <row r="589" spans="1:16" s="9" customFormat="1" ht="30">
      <c r="A589" s="25"/>
      <c r="B589" s="25"/>
      <c r="C589" s="106"/>
      <c r="D589" s="27" t="s">
        <v>55</v>
      </c>
      <c r="E589" s="40">
        <v>2</v>
      </c>
      <c r="F589" s="40">
        <v>88</v>
      </c>
      <c r="G589" s="27" t="s">
        <v>25</v>
      </c>
      <c r="H589" s="22">
        <f t="shared" si="178"/>
        <v>176</v>
      </c>
      <c r="I589" s="26"/>
      <c r="J589" s="106"/>
      <c r="K589" s="27" t="s">
        <v>48</v>
      </c>
      <c r="L589" s="40">
        <v>1</v>
      </c>
      <c r="M589" s="40">
        <v>88</v>
      </c>
      <c r="N589" s="28" t="s">
        <v>27</v>
      </c>
      <c r="O589" s="24">
        <f t="shared" si="179"/>
        <v>70.400000000000006</v>
      </c>
      <c r="P589" s="107"/>
    </row>
    <row r="590" spans="1:16" s="9" customFormat="1" ht="30">
      <c r="A590" s="25"/>
      <c r="B590" s="25"/>
      <c r="C590" s="106"/>
      <c r="D590" s="27" t="s">
        <v>17</v>
      </c>
      <c r="E590" s="40">
        <v>2</v>
      </c>
      <c r="F590" s="40">
        <v>89</v>
      </c>
      <c r="G590" s="27" t="s">
        <v>28</v>
      </c>
      <c r="H590" s="22">
        <f t="shared" si="178"/>
        <v>178</v>
      </c>
      <c r="I590" s="26"/>
      <c r="J590" s="106"/>
      <c r="K590" s="27" t="s">
        <v>44</v>
      </c>
      <c r="L590" s="40">
        <v>2</v>
      </c>
      <c r="M590" s="40">
        <v>85</v>
      </c>
      <c r="N590" s="28" t="s">
        <v>26</v>
      </c>
      <c r="O590" s="24">
        <f t="shared" si="179"/>
        <v>136</v>
      </c>
      <c r="P590" s="107"/>
    </row>
    <row r="591" spans="1:16" s="9" customFormat="1" ht="30">
      <c r="A591" s="25"/>
      <c r="B591" s="25"/>
      <c r="C591" s="106"/>
      <c r="D591" s="27" t="s">
        <v>59</v>
      </c>
      <c r="E591" s="40">
        <v>2</v>
      </c>
      <c r="F591" s="40">
        <v>86</v>
      </c>
      <c r="G591" s="27" t="s">
        <v>25</v>
      </c>
      <c r="H591" s="22">
        <f t="shared" si="178"/>
        <v>172</v>
      </c>
      <c r="I591" s="23"/>
      <c r="J591" s="106"/>
      <c r="K591" s="20" t="s">
        <v>45</v>
      </c>
      <c r="L591" s="39">
        <v>2</v>
      </c>
      <c r="M591" s="39">
        <v>90</v>
      </c>
      <c r="N591" s="21" t="s">
        <v>26</v>
      </c>
      <c r="O591" s="24">
        <f t="shared" si="179"/>
        <v>144</v>
      </c>
      <c r="P591" s="107"/>
    </row>
    <row r="592" spans="1:16" s="9" customFormat="1" ht="30">
      <c r="A592" s="25"/>
      <c r="B592" s="25"/>
      <c r="C592" s="106"/>
      <c r="D592" s="27" t="s">
        <v>57</v>
      </c>
      <c r="E592" s="40">
        <v>2</v>
      </c>
      <c r="F592" s="40">
        <v>90</v>
      </c>
      <c r="G592" s="27" t="s">
        <v>25</v>
      </c>
      <c r="H592" s="22">
        <f t="shared" si="178"/>
        <v>180</v>
      </c>
      <c r="I592" s="26"/>
      <c r="J592" s="106"/>
      <c r="K592" s="20"/>
      <c r="L592" s="21"/>
      <c r="M592" s="21"/>
      <c r="N592" s="21"/>
      <c r="O592" s="24">
        <f t="shared" si="179"/>
        <v>0</v>
      </c>
      <c r="P592" s="107"/>
    </row>
    <row r="593" spans="1:16" s="9" customFormat="1" ht="30">
      <c r="A593" s="25"/>
      <c r="B593" s="25"/>
      <c r="C593" s="106"/>
      <c r="D593" s="27" t="s">
        <v>15</v>
      </c>
      <c r="E593" s="40">
        <v>1</v>
      </c>
      <c r="F593" s="40">
        <v>83</v>
      </c>
      <c r="G593" s="27" t="s">
        <v>28</v>
      </c>
      <c r="H593" s="22">
        <f t="shared" ref="H593:H597" si="180">F593*E593</f>
        <v>83</v>
      </c>
      <c r="I593" s="23"/>
      <c r="J593" s="106"/>
      <c r="K593" s="20"/>
      <c r="L593" s="21"/>
      <c r="M593" s="21"/>
      <c r="N593" s="21"/>
      <c r="O593" s="24">
        <f t="shared" si="179"/>
        <v>0</v>
      </c>
      <c r="P593" s="107"/>
    </row>
    <row r="594" spans="1:16" s="9" customFormat="1" ht="30">
      <c r="A594" s="25"/>
      <c r="B594" s="25"/>
      <c r="C594" s="106"/>
      <c r="D594" s="27" t="s">
        <v>58</v>
      </c>
      <c r="E594" s="40">
        <v>2</v>
      </c>
      <c r="F594" s="40">
        <v>86</v>
      </c>
      <c r="G594" s="27" t="s">
        <v>25</v>
      </c>
      <c r="H594" s="22">
        <f t="shared" si="180"/>
        <v>172</v>
      </c>
      <c r="I594" s="23"/>
      <c r="J594" s="106"/>
      <c r="K594" s="20"/>
      <c r="L594" s="21"/>
      <c r="M594" s="21"/>
      <c r="N594" s="21"/>
      <c r="O594" s="24">
        <f t="shared" si="179"/>
        <v>0</v>
      </c>
      <c r="P594" s="107"/>
    </row>
    <row r="595" spans="1:16" s="9" customFormat="1" ht="30">
      <c r="A595" s="25"/>
      <c r="B595" s="25"/>
      <c r="C595" s="106"/>
      <c r="D595" s="27" t="s">
        <v>31</v>
      </c>
      <c r="E595" s="40">
        <v>1</v>
      </c>
      <c r="F595" s="40">
        <v>79</v>
      </c>
      <c r="G595" s="27" t="s">
        <v>28</v>
      </c>
      <c r="H595" s="22">
        <f t="shared" si="180"/>
        <v>79</v>
      </c>
      <c r="I595" s="23"/>
      <c r="J595" s="106"/>
      <c r="K595" s="31"/>
      <c r="L595" s="28"/>
      <c r="M595" s="28"/>
      <c r="N595" s="28"/>
      <c r="O595" s="24">
        <f t="shared" si="179"/>
        <v>0</v>
      </c>
      <c r="P595" s="107"/>
    </row>
    <row r="596" spans="1:16" s="9" customFormat="1" ht="15.6">
      <c r="A596" s="25"/>
      <c r="B596" s="25"/>
      <c r="C596" s="106"/>
      <c r="D596" s="27"/>
      <c r="E596" s="40"/>
      <c r="F596" s="40"/>
      <c r="G596" s="27"/>
      <c r="H596" s="22">
        <f t="shared" si="180"/>
        <v>0</v>
      </c>
      <c r="I596" s="23"/>
      <c r="J596" s="106"/>
      <c r="K596" s="31"/>
      <c r="L596" s="28"/>
      <c r="M596" s="28"/>
      <c r="N596" s="28"/>
      <c r="O596" s="24">
        <f t="shared" si="179"/>
        <v>0</v>
      </c>
      <c r="P596" s="107"/>
    </row>
    <row r="597" spans="1:16" s="9" customFormat="1" ht="15.6">
      <c r="A597" s="25"/>
      <c r="B597" s="25"/>
      <c r="C597" s="106"/>
      <c r="D597" s="27"/>
      <c r="E597" s="40"/>
      <c r="F597" s="40"/>
      <c r="G597" s="27"/>
      <c r="H597" s="22">
        <f t="shared" si="180"/>
        <v>0</v>
      </c>
      <c r="I597" s="23"/>
      <c r="J597" s="106"/>
      <c r="K597" s="27"/>
      <c r="L597" s="28"/>
      <c r="M597" s="28"/>
      <c r="N597" s="28"/>
      <c r="O597" s="24">
        <f t="shared" si="179"/>
        <v>0</v>
      </c>
      <c r="P597" s="107"/>
    </row>
    <row r="598" spans="1:16" s="9" customFormat="1" ht="16.2" thickBot="1">
      <c r="A598" s="32"/>
      <c r="B598" s="32"/>
      <c r="C598" s="33"/>
      <c r="D598" s="34" t="s">
        <v>18</v>
      </c>
      <c r="E598" s="35">
        <f>SUM(E587:E597)</f>
        <v>15</v>
      </c>
      <c r="F598" s="36">
        <f>SUM(F587:F597)</f>
        <v>767</v>
      </c>
      <c r="G598" s="36"/>
      <c r="H598" s="37">
        <f>SUM(H587:H597)</f>
        <v>1294</v>
      </c>
      <c r="I598" s="38"/>
      <c r="J598" s="33"/>
      <c r="K598" s="34" t="s">
        <v>19</v>
      </c>
      <c r="L598" s="35">
        <f>SUM(L587:L597)</f>
        <v>9</v>
      </c>
      <c r="M598" s="35">
        <f t="shared" ref="M598" si="181">SUM(M587:M597)</f>
        <v>437</v>
      </c>
      <c r="N598" s="35"/>
      <c r="O598" s="35">
        <f>SUM(O587:O597)</f>
        <v>628.80000000000007</v>
      </c>
      <c r="P598" s="108"/>
    </row>
    <row r="599" spans="1:16" ht="15.6" thickTop="1" thickBot="1"/>
    <row r="600" spans="1:16" s="9" customFormat="1" ht="31.8" thickTop="1">
      <c r="A600" s="13" t="s">
        <v>6</v>
      </c>
      <c r="B600" s="14" t="s">
        <v>7</v>
      </c>
      <c r="C600" s="105"/>
      <c r="D600" s="15" t="s">
        <v>8</v>
      </c>
      <c r="E600" s="15" t="s">
        <v>9</v>
      </c>
      <c r="F600" s="15" t="s">
        <v>10</v>
      </c>
      <c r="G600" s="15"/>
      <c r="H600" s="15" t="s">
        <v>11</v>
      </c>
      <c r="I600" s="16"/>
      <c r="J600" s="105" t="s">
        <v>12</v>
      </c>
      <c r="K600" s="15" t="s">
        <v>8</v>
      </c>
      <c r="L600" s="15" t="s">
        <v>9</v>
      </c>
      <c r="M600" s="15" t="s">
        <v>10</v>
      </c>
      <c r="N600" s="15"/>
      <c r="O600" s="15" t="s">
        <v>13</v>
      </c>
      <c r="P600" s="17" t="s">
        <v>14</v>
      </c>
    </row>
    <row r="601" spans="1:16" s="9" customFormat="1" ht="30">
      <c r="A601" s="18">
        <v>43</v>
      </c>
      <c r="B601" s="19">
        <v>21739045</v>
      </c>
      <c r="C601" s="106"/>
      <c r="D601" s="20" t="s">
        <v>15</v>
      </c>
      <c r="E601" s="39">
        <v>1</v>
      </c>
      <c r="F601" s="39">
        <v>90</v>
      </c>
      <c r="G601" s="21" t="s">
        <v>28</v>
      </c>
      <c r="H601" s="22">
        <f t="shared" ref="H601:H606" si="182">F601*E601</f>
        <v>90</v>
      </c>
      <c r="I601" s="23"/>
      <c r="J601" s="106"/>
      <c r="K601" s="27" t="s">
        <v>44</v>
      </c>
      <c r="L601" s="39">
        <v>2</v>
      </c>
      <c r="M601" s="39">
        <v>88</v>
      </c>
      <c r="N601" s="20" t="s">
        <v>26</v>
      </c>
      <c r="O601" s="24">
        <f>M601*L601*0.8</f>
        <v>140.80000000000001</v>
      </c>
      <c r="P601" s="107">
        <f>(H612+O612)/(E612+(0.8*L612))</f>
        <v>87.261261261261282</v>
      </c>
    </row>
    <row r="602" spans="1:16" s="9" customFormat="1" ht="30">
      <c r="A602" s="25"/>
      <c r="B602" s="25"/>
      <c r="C602" s="106"/>
      <c r="D602" s="27" t="s">
        <v>56</v>
      </c>
      <c r="E602" s="40">
        <v>2</v>
      </c>
      <c r="F602" s="40">
        <v>93</v>
      </c>
      <c r="G602" s="27" t="s">
        <v>25</v>
      </c>
      <c r="H602" s="22">
        <f t="shared" si="182"/>
        <v>186</v>
      </c>
      <c r="I602" s="26"/>
      <c r="J602" s="106"/>
      <c r="K602" s="27" t="s">
        <v>45</v>
      </c>
      <c r="L602" s="39">
        <v>2</v>
      </c>
      <c r="M602" s="39">
        <v>88</v>
      </c>
      <c r="N602" s="20" t="s">
        <v>26</v>
      </c>
      <c r="O602" s="24">
        <f t="shared" ref="O602:O611" si="183">M602*L602*0.8</f>
        <v>140.80000000000001</v>
      </c>
      <c r="P602" s="107"/>
    </row>
    <row r="603" spans="1:16" s="9" customFormat="1" ht="30">
      <c r="A603" s="25"/>
      <c r="B603" s="25"/>
      <c r="C603" s="106"/>
      <c r="D603" s="27" t="s">
        <v>57</v>
      </c>
      <c r="E603" s="40">
        <v>2</v>
      </c>
      <c r="F603" s="40">
        <v>93</v>
      </c>
      <c r="G603" s="27" t="s">
        <v>25</v>
      </c>
      <c r="H603" s="22">
        <f t="shared" si="182"/>
        <v>186</v>
      </c>
      <c r="I603" s="26"/>
      <c r="J603" s="106"/>
      <c r="K603" s="27" t="s">
        <v>37</v>
      </c>
      <c r="L603" s="40">
        <v>2</v>
      </c>
      <c r="M603" s="40">
        <v>87</v>
      </c>
      <c r="N603" s="28" t="s">
        <v>26</v>
      </c>
      <c r="O603" s="24">
        <f t="shared" si="183"/>
        <v>139.20000000000002</v>
      </c>
      <c r="P603" s="107"/>
    </row>
    <row r="604" spans="1:16" s="9" customFormat="1" ht="30">
      <c r="A604" s="25"/>
      <c r="B604" s="25"/>
      <c r="C604" s="106"/>
      <c r="D604" s="27" t="s">
        <v>31</v>
      </c>
      <c r="E604" s="40">
        <v>1</v>
      </c>
      <c r="F604" s="40">
        <v>75</v>
      </c>
      <c r="G604" s="27" t="s">
        <v>28</v>
      </c>
      <c r="H604" s="22">
        <f t="shared" si="182"/>
        <v>75</v>
      </c>
      <c r="I604" s="26"/>
      <c r="J604" s="106"/>
      <c r="K604" s="27" t="s">
        <v>34</v>
      </c>
      <c r="L604" s="40">
        <v>2</v>
      </c>
      <c r="M604" s="40">
        <v>93</v>
      </c>
      <c r="N604" s="28" t="s">
        <v>26</v>
      </c>
      <c r="O604" s="24">
        <f t="shared" si="183"/>
        <v>148.80000000000001</v>
      </c>
      <c r="P604" s="107"/>
    </row>
    <row r="605" spans="1:16" s="9" customFormat="1" ht="30">
      <c r="A605" s="25"/>
      <c r="B605" s="25"/>
      <c r="C605" s="106"/>
      <c r="D605" s="27" t="s">
        <v>55</v>
      </c>
      <c r="E605" s="40">
        <v>2</v>
      </c>
      <c r="F605" s="40">
        <v>87</v>
      </c>
      <c r="G605" s="27" t="s">
        <v>25</v>
      </c>
      <c r="H605" s="22">
        <f t="shared" si="182"/>
        <v>174</v>
      </c>
      <c r="I605" s="23"/>
      <c r="J605" s="106"/>
      <c r="K605" s="20" t="s">
        <v>48</v>
      </c>
      <c r="L605" s="39">
        <v>1</v>
      </c>
      <c r="M605" s="39">
        <v>87</v>
      </c>
      <c r="N605" s="21" t="s">
        <v>27</v>
      </c>
      <c r="O605" s="24">
        <f t="shared" si="183"/>
        <v>69.600000000000009</v>
      </c>
      <c r="P605" s="107"/>
    </row>
    <row r="606" spans="1:16" s="9" customFormat="1" ht="30">
      <c r="A606" s="25"/>
      <c r="B606" s="25"/>
      <c r="C606" s="106"/>
      <c r="D606" s="27" t="s">
        <v>17</v>
      </c>
      <c r="E606" s="40">
        <v>2</v>
      </c>
      <c r="F606" s="40">
        <v>88</v>
      </c>
      <c r="G606" s="27" t="s">
        <v>28</v>
      </c>
      <c r="H606" s="22">
        <f t="shared" si="182"/>
        <v>176</v>
      </c>
      <c r="I606" s="26"/>
      <c r="J606" s="106"/>
      <c r="K606" s="20"/>
      <c r="L606" s="21"/>
      <c r="M606" s="21"/>
      <c r="N606" s="21"/>
      <c r="O606" s="24">
        <f t="shared" si="183"/>
        <v>0</v>
      </c>
      <c r="P606" s="107"/>
    </row>
    <row r="607" spans="1:16" s="9" customFormat="1" ht="30">
      <c r="A607" s="25"/>
      <c r="B607" s="25"/>
      <c r="C607" s="106"/>
      <c r="D607" s="27" t="s">
        <v>59</v>
      </c>
      <c r="E607" s="40">
        <v>2</v>
      </c>
      <c r="F607" s="40">
        <v>90</v>
      </c>
      <c r="G607" s="27" t="s">
        <v>25</v>
      </c>
      <c r="H607" s="22">
        <f t="shared" ref="H607:H611" si="184">F607*E607</f>
        <v>180</v>
      </c>
      <c r="I607" s="23"/>
      <c r="J607" s="106"/>
      <c r="K607" s="20"/>
      <c r="L607" s="21"/>
      <c r="M607" s="21"/>
      <c r="N607" s="21"/>
      <c r="O607" s="24">
        <f t="shared" si="183"/>
        <v>0</v>
      </c>
      <c r="P607" s="107"/>
    </row>
    <row r="608" spans="1:16" s="9" customFormat="1" ht="30">
      <c r="A608" s="25"/>
      <c r="B608" s="25"/>
      <c r="C608" s="106"/>
      <c r="D608" s="27" t="s">
        <v>23</v>
      </c>
      <c r="E608" s="40">
        <v>1</v>
      </c>
      <c r="F608" s="40">
        <v>75</v>
      </c>
      <c r="G608" s="27" t="s">
        <v>28</v>
      </c>
      <c r="H608" s="22">
        <f t="shared" si="184"/>
        <v>75</v>
      </c>
      <c r="I608" s="23"/>
      <c r="J608" s="106"/>
      <c r="K608" s="20"/>
      <c r="L608" s="21"/>
      <c r="M608" s="21"/>
      <c r="N608" s="21"/>
      <c r="O608" s="24">
        <f t="shared" si="183"/>
        <v>0</v>
      </c>
      <c r="P608" s="107"/>
    </row>
    <row r="609" spans="1:16" s="9" customFormat="1" ht="30">
      <c r="A609" s="25"/>
      <c r="B609" s="25"/>
      <c r="C609" s="106"/>
      <c r="D609" s="27" t="s">
        <v>58</v>
      </c>
      <c r="E609" s="40">
        <v>2</v>
      </c>
      <c r="F609" s="40">
        <v>78</v>
      </c>
      <c r="G609" s="27" t="s">
        <v>25</v>
      </c>
      <c r="H609" s="22">
        <f t="shared" si="184"/>
        <v>156</v>
      </c>
      <c r="I609" s="23"/>
      <c r="J609" s="106"/>
      <c r="K609" s="31"/>
      <c r="L609" s="28"/>
      <c r="M609" s="28"/>
      <c r="N609" s="28"/>
      <c r="O609" s="24">
        <f t="shared" si="183"/>
        <v>0</v>
      </c>
      <c r="P609" s="107"/>
    </row>
    <row r="610" spans="1:16" s="9" customFormat="1" ht="15.6">
      <c r="A610" s="25"/>
      <c r="B610" s="25"/>
      <c r="C610" s="106"/>
      <c r="D610" s="27"/>
      <c r="E610" s="40"/>
      <c r="F610" s="40"/>
      <c r="G610" s="27"/>
      <c r="H610" s="22">
        <f t="shared" si="184"/>
        <v>0</v>
      </c>
      <c r="I610" s="23"/>
      <c r="J610" s="106"/>
      <c r="K610" s="31"/>
      <c r="L610" s="28"/>
      <c r="M610" s="28"/>
      <c r="N610" s="28"/>
      <c r="O610" s="24">
        <f t="shared" si="183"/>
        <v>0</v>
      </c>
      <c r="P610" s="107"/>
    </row>
    <row r="611" spans="1:16" s="9" customFormat="1" ht="15.6">
      <c r="A611" s="25"/>
      <c r="B611" s="25"/>
      <c r="C611" s="106"/>
      <c r="D611" s="27"/>
      <c r="E611" s="40"/>
      <c r="F611" s="40"/>
      <c r="G611" s="27"/>
      <c r="H611" s="22">
        <f t="shared" si="184"/>
        <v>0</v>
      </c>
      <c r="I611" s="23"/>
      <c r="J611" s="106"/>
      <c r="K611" s="27"/>
      <c r="L611" s="28"/>
      <c r="M611" s="28"/>
      <c r="N611" s="28"/>
      <c r="O611" s="24">
        <f t="shared" si="183"/>
        <v>0</v>
      </c>
      <c r="P611" s="107"/>
    </row>
    <row r="612" spans="1:16" s="9" customFormat="1" ht="16.2" thickBot="1">
      <c r="A612" s="32"/>
      <c r="B612" s="32"/>
      <c r="C612" s="33"/>
      <c r="D612" s="34" t="s">
        <v>18</v>
      </c>
      <c r="E612" s="35">
        <f>SUM(E601:E611)</f>
        <v>15</v>
      </c>
      <c r="F612" s="36">
        <f>SUM(F601:F611)</f>
        <v>769</v>
      </c>
      <c r="G612" s="36"/>
      <c r="H612" s="37">
        <f>SUM(H601:H611)</f>
        <v>1298</v>
      </c>
      <c r="I612" s="38"/>
      <c r="J612" s="33"/>
      <c r="K612" s="34" t="s">
        <v>19</v>
      </c>
      <c r="L612" s="35">
        <f>SUM(L601:L611)</f>
        <v>9</v>
      </c>
      <c r="M612" s="35">
        <f t="shared" ref="M612" si="185">SUM(M601:M611)</f>
        <v>443</v>
      </c>
      <c r="N612" s="35"/>
      <c r="O612" s="35">
        <f>SUM(O601:O611)</f>
        <v>639.20000000000016</v>
      </c>
      <c r="P612" s="108"/>
    </row>
    <row r="613" spans="1:16" ht="15.6" thickTop="1" thickBot="1"/>
    <row r="614" spans="1:16" s="9" customFormat="1" ht="31.8" thickTop="1">
      <c r="A614" s="13" t="s">
        <v>6</v>
      </c>
      <c r="B614" s="14" t="s">
        <v>7</v>
      </c>
      <c r="C614" s="105"/>
      <c r="D614" s="15" t="s">
        <v>8</v>
      </c>
      <c r="E614" s="15" t="s">
        <v>9</v>
      </c>
      <c r="F614" s="15" t="s">
        <v>10</v>
      </c>
      <c r="G614" s="15"/>
      <c r="H614" s="15" t="s">
        <v>11</v>
      </c>
      <c r="I614" s="16"/>
      <c r="J614" s="105" t="s">
        <v>12</v>
      </c>
      <c r="K614" s="15" t="s">
        <v>8</v>
      </c>
      <c r="L614" s="15" t="s">
        <v>9</v>
      </c>
      <c r="M614" s="15" t="s">
        <v>10</v>
      </c>
      <c r="N614" s="15"/>
      <c r="O614" s="15" t="s">
        <v>13</v>
      </c>
      <c r="P614" s="17" t="s">
        <v>14</v>
      </c>
    </row>
    <row r="615" spans="1:16" s="9" customFormat="1" ht="30">
      <c r="A615" s="18">
        <v>44</v>
      </c>
      <c r="B615" s="19">
        <v>21739046</v>
      </c>
      <c r="C615" s="106"/>
      <c r="D615" s="20" t="s">
        <v>17</v>
      </c>
      <c r="E615" s="39">
        <v>2</v>
      </c>
      <c r="F615" s="39">
        <v>88</v>
      </c>
      <c r="G615" s="21" t="s">
        <v>28</v>
      </c>
      <c r="H615" s="22">
        <f t="shared" ref="H615:H620" si="186">F615*E615</f>
        <v>176</v>
      </c>
      <c r="I615" s="23"/>
      <c r="J615" s="106"/>
      <c r="K615" s="27" t="s">
        <v>37</v>
      </c>
      <c r="L615" s="39">
        <v>2</v>
      </c>
      <c r="M615" s="39">
        <v>85</v>
      </c>
      <c r="N615" s="20" t="s">
        <v>26</v>
      </c>
      <c r="O615" s="24">
        <f>M615*L615*0.8</f>
        <v>136</v>
      </c>
      <c r="P615" s="107">
        <f>(H626+O626)/(E626+(0.8*L626))</f>
        <v>86.13513513513513</v>
      </c>
    </row>
    <row r="616" spans="1:16" s="9" customFormat="1" ht="30">
      <c r="A616" s="25"/>
      <c r="B616" s="25"/>
      <c r="C616" s="106"/>
      <c r="D616" s="27" t="s">
        <v>59</v>
      </c>
      <c r="E616" s="40">
        <v>2</v>
      </c>
      <c r="F616" s="40">
        <v>82</v>
      </c>
      <c r="G616" s="27" t="s">
        <v>25</v>
      </c>
      <c r="H616" s="22">
        <f t="shared" si="186"/>
        <v>164</v>
      </c>
      <c r="I616" s="26"/>
      <c r="J616" s="106"/>
      <c r="K616" s="27" t="s">
        <v>45</v>
      </c>
      <c r="L616" s="39">
        <v>2</v>
      </c>
      <c r="M616" s="39">
        <v>89</v>
      </c>
      <c r="N616" s="20" t="s">
        <v>26</v>
      </c>
      <c r="O616" s="24">
        <f t="shared" ref="O616:O625" si="187">M616*L616*0.8</f>
        <v>142.4</v>
      </c>
      <c r="P616" s="107"/>
    </row>
    <row r="617" spans="1:16" s="9" customFormat="1" ht="30">
      <c r="A617" s="25"/>
      <c r="B617" s="25"/>
      <c r="C617" s="106"/>
      <c r="D617" s="27" t="s">
        <v>57</v>
      </c>
      <c r="E617" s="40">
        <v>2</v>
      </c>
      <c r="F617" s="40">
        <v>92</v>
      </c>
      <c r="G617" s="27" t="s">
        <v>25</v>
      </c>
      <c r="H617" s="22">
        <f t="shared" si="186"/>
        <v>184</v>
      </c>
      <c r="I617" s="26"/>
      <c r="J617" s="106"/>
      <c r="K617" s="27" t="s">
        <v>44</v>
      </c>
      <c r="L617" s="40">
        <v>2</v>
      </c>
      <c r="M617" s="40">
        <v>86</v>
      </c>
      <c r="N617" s="28" t="s">
        <v>26</v>
      </c>
      <c r="O617" s="24">
        <f t="shared" si="187"/>
        <v>137.6</v>
      </c>
      <c r="P617" s="107"/>
    </row>
    <row r="618" spans="1:16" s="9" customFormat="1" ht="30">
      <c r="A618" s="25"/>
      <c r="B618" s="25"/>
      <c r="C618" s="106"/>
      <c r="D618" s="27" t="s">
        <v>31</v>
      </c>
      <c r="E618" s="40">
        <v>1</v>
      </c>
      <c r="F618" s="40">
        <v>75</v>
      </c>
      <c r="G618" s="27" t="s">
        <v>28</v>
      </c>
      <c r="H618" s="22">
        <f t="shared" si="186"/>
        <v>75</v>
      </c>
      <c r="I618" s="26"/>
      <c r="J618" s="106"/>
      <c r="K618" s="27" t="s">
        <v>34</v>
      </c>
      <c r="L618" s="40">
        <v>2</v>
      </c>
      <c r="M618" s="40">
        <v>93</v>
      </c>
      <c r="N618" s="28" t="s">
        <v>26</v>
      </c>
      <c r="O618" s="24">
        <f t="shared" si="187"/>
        <v>148.80000000000001</v>
      </c>
      <c r="P618" s="107"/>
    </row>
    <row r="619" spans="1:16" s="9" customFormat="1" ht="30">
      <c r="A619" s="25"/>
      <c r="B619" s="25"/>
      <c r="C619" s="106"/>
      <c r="D619" s="27" t="s">
        <v>55</v>
      </c>
      <c r="E619" s="40">
        <v>2</v>
      </c>
      <c r="F619" s="40">
        <v>84</v>
      </c>
      <c r="G619" s="27" t="s">
        <v>25</v>
      </c>
      <c r="H619" s="22">
        <f t="shared" si="186"/>
        <v>168</v>
      </c>
      <c r="I619" s="23"/>
      <c r="J619" s="106"/>
      <c r="K619" s="20" t="s">
        <v>48</v>
      </c>
      <c r="L619" s="39">
        <v>1</v>
      </c>
      <c r="M619" s="39">
        <v>88</v>
      </c>
      <c r="N619" s="21" t="s">
        <v>27</v>
      </c>
      <c r="O619" s="24">
        <f t="shared" si="187"/>
        <v>70.400000000000006</v>
      </c>
      <c r="P619" s="107"/>
    </row>
    <row r="620" spans="1:16" s="9" customFormat="1" ht="30">
      <c r="A620" s="25"/>
      <c r="B620" s="25"/>
      <c r="C620" s="106"/>
      <c r="D620" s="27" t="s">
        <v>56</v>
      </c>
      <c r="E620" s="40">
        <v>2</v>
      </c>
      <c r="F620" s="40">
        <v>93</v>
      </c>
      <c r="G620" s="27" t="s">
        <v>25</v>
      </c>
      <c r="H620" s="22">
        <f t="shared" si="186"/>
        <v>186</v>
      </c>
      <c r="I620" s="26"/>
      <c r="J620" s="106"/>
      <c r="K620" s="20"/>
      <c r="L620" s="21"/>
      <c r="M620" s="21"/>
      <c r="N620" s="21"/>
      <c r="O620" s="24">
        <f t="shared" si="187"/>
        <v>0</v>
      </c>
      <c r="P620" s="107"/>
    </row>
    <row r="621" spans="1:16" s="9" customFormat="1" ht="30">
      <c r="A621" s="25"/>
      <c r="B621" s="25"/>
      <c r="C621" s="106"/>
      <c r="D621" s="27" t="s">
        <v>15</v>
      </c>
      <c r="E621" s="40">
        <v>1</v>
      </c>
      <c r="F621" s="40">
        <v>83</v>
      </c>
      <c r="G621" s="27" t="s">
        <v>28</v>
      </c>
      <c r="H621" s="22">
        <f t="shared" ref="H621:H625" si="188">F621*E621</f>
        <v>83</v>
      </c>
      <c r="I621" s="23"/>
      <c r="J621" s="106"/>
      <c r="K621" s="20"/>
      <c r="L621" s="21"/>
      <c r="M621" s="21"/>
      <c r="N621" s="21"/>
      <c r="O621" s="24">
        <f t="shared" si="187"/>
        <v>0</v>
      </c>
      <c r="P621" s="107"/>
    </row>
    <row r="622" spans="1:16" s="9" customFormat="1" ht="30">
      <c r="A622" s="25"/>
      <c r="B622" s="25"/>
      <c r="C622" s="106"/>
      <c r="D622" s="27" t="s">
        <v>23</v>
      </c>
      <c r="E622" s="40">
        <v>1</v>
      </c>
      <c r="F622" s="40">
        <v>75</v>
      </c>
      <c r="G622" s="27" t="s">
        <v>28</v>
      </c>
      <c r="H622" s="22">
        <f t="shared" si="188"/>
        <v>75</v>
      </c>
      <c r="I622" s="23"/>
      <c r="J622" s="106"/>
      <c r="K622" s="20"/>
      <c r="L622" s="21"/>
      <c r="M622" s="21"/>
      <c r="N622" s="21"/>
      <c r="O622" s="24">
        <f t="shared" si="187"/>
        <v>0</v>
      </c>
      <c r="P622" s="107"/>
    </row>
    <row r="623" spans="1:16" s="9" customFormat="1" ht="30">
      <c r="A623" s="25"/>
      <c r="B623" s="25"/>
      <c r="C623" s="106"/>
      <c r="D623" s="27" t="s">
        <v>58</v>
      </c>
      <c r="E623" s="40">
        <v>2</v>
      </c>
      <c r="F623" s="40">
        <v>83</v>
      </c>
      <c r="G623" s="27" t="s">
        <v>25</v>
      </c>
      <c r="H623" s="22">
        <f t="shared" si="188"/>
        <v>166</v>
      </c>
      <c r="I623" s="23"/>
      <c r="J623" s="106"/>
      <c r="K623" s="31"/>
      <c r="L623" s="28"/>
      <c r="M623" s="28"/>
      <c r="N623" s="28"/>
      <c r="O623" s="24">
        <f t="shared" si="187"/>
        <v>0</v>
      </c>
      <c r="P623" s="107"/>
    </row>
    <row r="624" spans="1:16" s="9" customFormat="1" ht="15.6">
      <c r="A624" s="25"/>
      <c r="B624" s="25"/>
      <c r="C624" s="106"/>
      <c r="D624" s="27"/>
      <c r="E624" s="40"/>
      <c r="F624" s="40"/>
      <c r="G624" s="27"/>
      <c r="H624" s="22">
        <f t="shared" si="188"/>
        <v>0</v>
      </c>
      <c r="I624" s="23"/>
      <c r="J624" s="106"/>
      <c r="K624" s="31"/>
      <c r="L624" s="28"/>
      <c r="M624" s="28"/>
      <c r="N624" s="28"/>
      <c r="O624" s="24">
        <f t="shared" si="187"/>
        <v>0</v>
      </c>
      <c r="P624" s="107"/>
    </row>
    <row r="625" spans="1:16" s="9" customFormat="1" ht="15.6">
      <c r="A625" s="25"/>
      <c r="B625" s="25"/>
      <c r="C625" s="106"/>
      <c r="D625" s="27"/>
      <c r="E625" s="40"/>
      <c r="F625" s="40"/>
      <c r="G625" s="27"/>
      <c r="H625" s="22">
        <f t="shared" si="188"/>
        <v>0</v>
      </c>
      <c r="I625" s="23"/>
      <c r="J625" s="106"/>
      <c r="K625" s="27"/>
      <c r="L625" s="28"/>
      <c r="M625" s="28"/>
      <c r="N625" s="28"/>
      <c r="O625" s="24">
        <f t="shared" si="187"/>
        <v>0</v>
      </c>
      <c r="P625" s="107"/>
    </row>
    <row r="626" spans="1:16" s="9" customFormat="1" ht="16.2" thickBot="1">
      <c r="A626" s="32"/>
      <c r="B626" s="32"/>
      <c r="C626" s="33"/>
      <c r="D626" s="34" t="s">
        <v>18</v>
      </c>
      <c r="E626" s="35">
        <f>SUM(E615:E625)</f>
        <v>15</v>
      </c>
      <c r="F626" s="36">
        <f>SUM(F615:F625)</f>
        <v>755</v>
      </c>
      <c r="G626" s="36"/>
      <c r="H626" s="37">
        <f>SUM(H615:H625)</f>
        <v>1277</v>
      </c>
      <c r="I626" s="38"/>
      <c r="J626" s="33"/>
      <c r="K626" s="34" t="s">
        <v>19</v>
      </c>
      <c r="L626" s="35">
        <f>SUM(L615:L625)</f>
        <v>9</v>
      </c>
      <c r="M626" s="35">
        <f t="shared" ref="M626" si="189">SUM(M615:M625)</f>
        <v>441</v>
      </c>
      <c r="N626" s="35"/>
      <c r="O626" s="35">
        <f>SUM(O615:O625)</f>
        <v>635.19999999999993</v>
      </c>
      <c r="P626" s="108"/>
    </row>
    <row r="627" spans="1:16" ht="15.6" thickTop="1" thickBot="1"/>
    <row r="628" spans="1:16" s="9" customFormat="1" ht="31.8" thickTop="1">
      <c r="A628" s="13" t="s">
        <v>6</v>
      </c>
      <c r="B628" s="14" t="s">
        <v>7</v>
      </c>
      <c r="C628" s="105"/>
      <c r="D628" s="15" t="s">
        <v>8</v>
      </c>
      <c r="E628" s="15" t="s">
        <v>9</v>
      </c>
      <c r="F628" s="15" t="s">
        <v>10</v>
      </c>
      <c r="G628" s="15"/>
      <c r="H628" s="15" t="s">
        <v>11</v>
      </c>
      <c r="I628" s="16"/>
      <c r="J628" s="105" t="s">
        <v>12</v>
      </c>
      <c r="K628" s="15" t="s">
        <v>8</v>
      </c>
      <c r="L628" s="15" t="s">
        <v>9</v>
      </c>
      <c r="M628" s="15" t="s">
        <v>10</v>
      </c>
      <c r="N628" s="15"/>
      <c r="O628" s="15" t="s">
        <v>13</v>
      </c>
      <c r="P628" s="17" t="s">
        <v>14</v>
      </c>
    </row>
    <row r="629" spans="1:16" s="9" customFormat="1" ht="30">
      <c r="A629" s="18">
        <v>45</v>
      </c>
      <c r="B629" s="19">
        <v>21739047</v>
      </c>
      <c r="C629" s="106"/>
      <c r="D629" s="20" t="s">
        <v>57</v>
      </c>
      <c r="E629" s="39">
        <v>2</v>
      </c>
      <c r="F629" s="39">
        <v>95</v>
      </c>
      <c r="G629" s="21" t="s">
        <v>25</v>
      </c>
      <c r="H629" s="22">
        <f t="shared" ref="H629:H634" si="190">F629*E629</f>
        <v>190</v>
      </c>
      <c r="I629" s="23"/>
      <c r="J629" s="106"/>
      <c r="K629" s="27" t="s">
        <v>37</v>
      </c>
      <c r="L629" s="39">
        <v>2</v>
      </c>
      <c r="M629" s="39">
        <v>82</v>
      </c>
      <c r="N629" s="20" t="s">
        <v>26</v>
      </c>
      <c r="O629" s="24">
        <f>M629*L629*0.8</f>
        <v>131.20000000000002</v>
      </c>
      <c r="P629" s="107">
        <f>(H640+O640)/(E640+(0.8*L640))</f>
        <v>85.090090090090087</v>
      </c>
    </row>
    <row r="630" spans="1:16" s="9" customFormat="1" ht="30">
      <c r="A630" s="25"/>
      <c r="B630" s="25"/>
      <c r="C630" s="106"/>
      <c r="D630" s="27" t="s">
        <v>23</v>
      </c>
      <c r="E630" s="40">
        <v>1</v>
      </c>
      <c r="F630" s="40">
        <v>77</v>
      </c>
      <c r="G630" s="27" t="s">
        <v>28</v>
      </c>
      <c r="H630" s="22">
        <f t="shared" si="190"/>
        <v>77</v>
      </c>
      <c r="I630" s="26"/>
      <c r="J630" s="106"/>
      <c r="K630" s="27" t="s">
        <v>45</v>
      </c>
      <c r="L630" s="39">
        <v>2</v>
      </c>
      <c r="M630" s="39">
        <v>85</v>
      </c>
      <c r="N630" s="20" t="s">
        <v>26</v>
      </c>
      <c r="O630" s="24">
        <f t="shared" ref="O630:O639" si="191">M630*L630*0.8</f>
        <v>136</v>
      </c>
      <c r="P630" s="107"/>
    </row>
    <row r="631" spans="1:16" s="9" customFormat="1" ht="30">
      <c r="A631" s="25"/>
      <c r="B631" s="25"/>
      <c r="C631" s="106"/>
      <c r="D631" s="27" t="s">
        <v>58</v>
      </c>
      <c r="E631" s="40">
        <v>2</v>
      </c>
      <c r="F631" s="40">
        <v>83</v>
      </c>
      <c r="G631" s="27" t="s">
        <v>25</v>
      </c>
      <c r="H631" s="22">
        <f t="shared" si="190"/>
        <v>166</v>
      </c>
      <c r="I631" s="26"/>
      <c r="J631" s="106"/>
      <c r="K631" s="27" t="s">
        <v>44</v>
      </c>
      <c r="L631" s="40">
        <v>2</v>
      </c>
      <c r="M631" s="40">
        <v>85</v>
      </c>
      <c r="N631" s="28" t="s">
        <v>26</v>
      </c>
      <c r="O631" s="24">
        <f t="shared" si="191"/>
        <v>136</v>
      </c>
      <c r="P631" s="107"/>
    </row>
    <row r="632" spans="1:16" s="9" customFormat="1" ht="30">
      <c r="A632" s="25"/>
      <c r="B632" s="25"/>
      <c r="C632" s="106"/>
      <c r="D632" s="27" t="s">
        <v>31</v>
      </c>
      <c r="E632" s="40">
        <v>1</v>
      </c>
      <c r="F632" s="40">
        <v>70</v>
      </c>
      <c r="G632" s="27" t="s">
        <v>28</v>
      </c>
      <c r="H632" s="22">
        <f t="shared" si="190"/>
        <v>70</v>
      </c>
      <c r="I632" s="26"/>
      <c r="J632" s="106"/>
      <c r="K632" s="27" t="s">
        <v>34</v>
      </c>
      <c r="L632" s="40">
        <v>2</v>
      </c>
      <c r="M632" s="40">
        <v>92</v>
      </c>
      <c r="N632" s="28" t="s">
        <v>26</v>
      </c>
      <c r="O632" s="24">
        <f t="shared" si="191"/>
        <v>147.20000000000002</v>
      </c>
      <c r="P632" s="107"/>
    </row>
    <row r="633" spans="1:16" s="9" customFormat="1" ht="30">
      <c r="A633" s="25"/>
      <c r="B633" s="25"/>
      <c r="C633" s="106"/>
      <c r="D633" s="27" t="s">
        <v>59</v>
      </c>
      <c r="E633" s="40">
        <v>2</v>
      </c>
      <c r="F633" s="40">
        <v>80</v>
      </c>
      <c r="G633" s="27" t="s">
        <v>25</v>
      </c>
      <c r="H633" s="22">
        <f t="shared" si="190"/>
        <v>160</v>
      </c>
      <c r="I633" s="23"/>
      <c r="J633" s="106"/>
      <c r="K633" s="20" t="s">
        <v>62</v>
      </c>
      <c r="L633" s="39">
        <v>1</v>
      </c>
      <c r="M633" s="39">
        <v>77</v>
      </c>
      <c r="N633" s="21" t="s">
        <v>27</v>
      </c>
      <c r="O633" s="24">
        <f t="shared" si="191"/>
        <v>61.6</v>
      </c>
      <c r="P633" s="107"/>
    </row>
    <row r="634" spans="1:16" s="9" customFormat="1" ht="30">
      <c r="A634" s="25"/>
      <c r="B634" s="25"/>
      <c r="C634" s="106"/>
      <c r="D634" s="27" t="s">
        <v>15</v>
      </c>
      <c r="E634" s="40">
        <v>1</v>
      </c>
      <c r="F634" s="40">
        <v>90</v>
      </c>
      <c r="G634" s="27" t="s">
        <v>28</v>
      </c>
      <c r="H634" s="22">
        <f t="shared" si="190"/>
        <v>90</v>
      </c>
      <c r="I634" s="26"/>
      <c r="J634" s="106"/>
      <c r="K634" s="20"/>
      <c r="L634" s="21"/>
      <c r="M634" s="21"/>
      <c r="N634" s="21"/>
      <c r="O634" s="24">
        <f t="shared" si="191"/>
        <v>0</v>
      </c>
      <c r="P634" s="107"/>
    </row>
    <row r="635" spans="1:16" s="9" customFormat="1" ht="30">
      <c r="A635" s="25"/>
      <c r="B635" s="25"/>
      <c r="C635" s="106"/>
      <c r="D635" s="27" t="s">
        <v>55</v>
      </c>
      <c r="E635" s="40">
        <v>2</v>
      </c>
      <c r="F635" s="40">
        <v>81</v>
      </c>
      <c r="G635" s="27" t="s">
        <v>25</v>
      </c>
      <c r="H635" s="22">
        <f t="shared" ref="H635:H639" si="192">F635*E635</f>
        <v>162</v>
      </c>
      <c r="I635" s="23"/>
      <c r="J635" s="106"/>
      <c r="K635" s="20"/>
      <c r="L635" s="21"/>
      <c r="M635" s="21"/>
      <c r="N635" s="21"/>
      <c r="O635" s="24">
        <f t="shared" si="191"/>
        <v>0</v>
      </c>
      <c r="P635" s="107"/>
    </row>
    <row r="636" spans="1:16" s="9" customFormat="1" ht="30">
      <c r="A636" s="25"/>
      <c r="B636" s="25"/>
      <c r="C636" s="106"/>
      <c r="D636" s="27" t="s">
        <v>56</v>
      </c>
      <c r="E636" s="40">
        <v>2</v>
      </c>
      <c r="F636" s="40">
        <v>90</v>
      </c>
      <c r="G636" s="27" t="s">
        <v>25</v>
      </c>
      <c r="H636" s="22">
        <f t="shared" si="192"/>
        <v>180</v>
      </c>
      <c r="I636" s="23"/>
      <c r="J636" s="106"/>
      <c r="K636" s="20"/>
      <c r="L636" s="21"/>
      <c r="M636" s="21"/>
      <c r="N636" s="21"/>
      <c r="O636" s="24">
        <f t="shared" si="191"/>
        <v>0</v>
      </c>
      <c r="P636" s="107"/>
    </row>
    <row r="637" spans="1:16" s="9" customFormat="1" ht="30">
      <c r="A637" s="25"/>
      <c r="B637" s="25"/>
      <c r="C637" s="106"/>
      <c r="D637" s="27" t="s">
        <v>17</v>
      </c>
      <c r="E637" s="40">
        <v>2</v>
      </c>
      <c r="F637" s="40">
        <v>91</v>
      </c>
      <c r="G637" s="27" t="s">
        <v>28</v>
      </c>
      <c r="H637" s="22">
        <f t="shared" si="192"/>
        <v>182</v>
      </c>
      <c r="I637" s="23"/>
      <c r="J637" s="106"/>
      <c r="K637" s="31"/>
      <c r="L637" s="28"/>
      <c r="M637" s="28"/>
      <c r="N637" s="28"/>
      <c r="O637" s="24">
        <f t="shared" si="191"/>
        <v>0</v>
      </c>
      <c r="P637" s="107"/>
    </row>
    <row r="638" spans="1:16" s="9" customFormat="1" ht="15.6">
      <c r="A638" s="25"/>
      <c r="B638" s="25"/>
      <c r="C638" s="106"/>
      <c r="D638" s="27"/>
      <c r="E638" s="40"/>
      <c r="F638" s="40"/>
      <c r="G638" s="27"/>
      <c r="H638" s="22">
        <f t="shared" si="192"/>
        <v>0</v>
      </c>
      <c r="I638" s="23"/>
      <c r="J638" s="106"/>
      <c r="K638" s="31"/>
      <c r="L638" s="28"/>
      <c r="M638" s="28"/>
      <c r="N638" s="28"/>
      <c r="O638" s="24">
        <f t="shared" si="191"/>
        <v>0</v>
      </c>
      <c r="P638" s="107"/>
    </row>
    <row r="639" spans="1:16" s="9" customFormat="1" ht="15.6">
      <c r="A639" s="25"/>
      <c r="B639" s="25"/>
      <c r="C639" s="106"/>
      <c r="D639" s="27"/>
      <c r="E639" s="40"/>
      <c r="F639" s="40"/>
      <c r="G639" s="27"/>
      <c r="H639" s="22">
        <f t="shared" si="192"/>
        <v>0</v>
      </c>
      <c r="I639" s="23"/>
      <c r="J639" s="106"/>
      <c r="K639" s="27"/>
      <c r="L639" s="28"/>
      <c r="M639" s="28"/>
      <c r="N639" s="28"/>
      <c r="O639" s="24">
        <f t="shared" si="191"/>
        <v>0</v>
      </c>
      <c r="P639" s="107"/>
    </row>
    <row r="640" spans="1:16" s="9" customFormat="1" ht="16.2" thickBot="1">
      <c r="A640" s="32"/>
      <c r="B640" s="32"/>
      <c r="C640" s="33"/>
      <c r="D640" s="34" t="s">
        <v>18</v>
      </c>
      <c r="E640" s="35">
        <f>SUM(E629:E639)</f>
        <v>15</v>
      </c>
      <c r="F640" s="36">
        <f>SUM(F629:F639)</f>
        <v>757</v>
      </c>
      <c r="G640" s="36"/>
      <c r="H640" s="37">
        <f>SUM(H629:H639)</f>
        <v>1277</v>
      </c>
      <c r="I640" s="38"/>
      <c r="J640" s="33"/>
      <c r="K640" s="34" t="s">
        <v>19</v>
      </c>
      <c r="L640" s="35">
        <f>SUM(L629:L639)</f>
        <v>9</v>
      </c>
      <c r="M640" s="35">
        <f t="shared" ref="M640" si="193">SUM(M629:M639)</f>
        <v>421</v>
      </c>
      <c r="N640" s="35"/>
      <c r="O640" s="35">
        <f>SUM(O629:O639)</f>
        <v>612.00000000000011</v>
      </c>
      <c r="P640" s="108"/>
    </row>
    <row r="641" spans="1:16" ht="15.6" thickTop="1" thickBot="1"/>
    <row r="642" spans="1:16" s="9" customFormat="1" ht="31.8" thickTop="1">
      <c r="A642" s="13" t="s">
        <v>6</v>
      </c>
      <c r="B642" s="14" t="s">
        <v>7</v>
      </c>
      <c r="C642" s="105"/>
      <c r="D642" s="15" t="s">
        <v>8</v>
      </c>
      <c r="E642" s="15" t="s">
        <v>9</v>
      </c>
      <c r="F642" s="15" t="s">
        <v>10</v>
      </c>
      <c r="G642" s="15"/>
      <c r="H642" s="15" t="s">
        <v>11</v>
      </c>
      <c r="I642" s="16"/>
      <c r="J642" s="105" t="s">
        <v>12</v>
      </c>
      <c r="K642" s="15" t="s">
        <v>8</v>
      </c>
      <c r="L642" s="15" t="s">
        <v>9</v>
      </c>
      <c r="M642" s="15" t="s">
        <v>10</v>
      </c>
      <c r="N642" s="15"/>
      <c r="O642" s="15" t="s">
        <v>13</v>
      </c>
      <c r="P642" s="17" t="s">
        <v>14</v>
      </c>
    </row>
    <row r="643" spans="1:16" s="9" customFormat="1" ht="30">
      <c r="A643" s="18">
        <v>46</v>
      </c>
      <c r="B643" s="19">
        <v>21739048</v>
      </c>
      <c r="C643" s="106"/>
      <c r="D643" s="20" t="s">
        <v>15</v>
      </c>
      <c r="E643" s="39">
        <v>1</v>
      </c>
      <c r="F643" s="39">
        <v>76</v>
      </c>
      <c r="G643" s="21" t="s">
        <v>28</v>
      </c>
      <c r="H643" s="22">
        <f t="shared" ref="H643:H648" si="194">F643*E643</f>
        <v>76</v>
      </c>
      <c r="I643" s="23"/>
      <c r="J643" s="106"/>
      <c r="K643" s="27" t="s">
        <v>44</v>
      </c>
      <c r="L643" s="39">
        <v>2</v>
      </c>
      <c r="M643" s="39">
        <v>83</v>
      </c>
      <c r="N643" s="20" t="s">
        <v>26</v>
      </c>
      <c r="O643" s="24">
        <f>M643*L643*0.8</f>
        <v>132.80000000000001</v>
      </c>
      <c r="P643" s="107">
        <f>(H654+O654)/(E654+(0.8*L654))</f>
        <v>84.846846846846844</v>
      </c>
    </row>
    <row r="644" spans="1:16" s="9" customFormat="1" ht="30">
      <c r="A644" s="25"/>
      <c r="B644" s="25"/>
      <c r="C644" s="106"/>
      <c r="D644" s="27" t="s">
        <v>56</v>
      </c>
      <c r="E644" s="40">
        <v>2</v>
      </c>
      <c r="F644" s="40">
        <v>85</v>
      </c>
      <c r="G644" s="27" t="s">
        <v>25</v>
      </c>
      <c r="H644" s="22">
        <f t="shared" si="194"/>
        <v>170</v>
      </c>
      <c r="I644" s="26"/>
      <c r="J644" s="106"/>
      <c r="K644" s="27" t="s">
        <v>45</v>
      </c>
      <c r="L644" s="39">
        <v>2</v>
      </c>
      <c r="M644" s="39">
        <v>88</v>
      </c>
      <c r="N644" s="20" t="s">
        <v>26</v>
      </c>
      <c r="O644" s="24">
        <f t="shared" ref="O644:O653" si="195">M644*L644*0.8</f>
        <v>140.80000000000001</v>
      </c>
      <c r="P644" s="107"/>
    </row>
    <row r="645" spans="1:16" s="9" customFormat="1" ht="30">
      <c r="A645" s="25"/>
      <c r="B645" s="25"/>
      <c r="C645" s="106"/>
      <c r="D645" s="27" t="s">
        <v>57</v>
      </c>
      <c r="E645" s="40">
        <v>2</v>
      </c>
      <c r="F645" s="40">
        <v>90</v>
      </c>
      <c r="G645" s="27" t="s">
        <v>25</v>
      </c>
      <c r="H645" s="22">
        <f t="shared" si="194"/>
        <v>180</v>
      </c>
      <c r="I645" s="26"/>
      <c r="J645" s="106"/>
      <c r="K645" s="27" t="s">
        <v>37</v>
      </c>
      <c r="L645" s="40">
        <v>2</v>
      </c>
      <c r="M645" s="40">
        <v>88</v>
      </c>
      <c r="N645" s="28" t="s">
        <v>26</v>
      </c>
      <c r="O645" s="24">
        <f t="shared" si="195"/>
        <v>140.80000000000001</v>
      </c>
      <c r="P645" s="107"/>
    </row>
    <row r="646" spans="1:16" s="9" customFormat="1" ht="30">
      <c r="A646" s="25"/>
      <c r="B646" s="25"/>
      <c r="C646" s="106"/>
      <c r="D646" s="27" t="s">
        <v>31</v>
      </c>
      <c r="E646" s="40">
        <v>1</v>
      </c>
      <c r="F646" s="40">
        <v>75</v>
      </c>
      <c r="G646" s="27" t="s">
        <v>28</v>
      </c>
      <c r="H646" s="22">
        <f t="shared" si="194"/>
        <v>75</v>
      </c>
      <c r="I646" s="26"/>
      <c r="J646" s="106"/>
      <c r="K646" s="27" t="s">
        <v>34</v>
      </c>
      <c r="L646" s="40">
        <v>2</v>
      </c>
      <c r="M646" s="40">
        <v>93</v>
      </c>
      <c r="N646" s="28" t="s">
        <v>26</v>
      </c>
      <c r="O646" s="24">
        <f t="shared" si="195"/>
        <v>148.80000000000001</v>
      </c>
      <c r="P646" s="107"/>
    </row>
    <row r="647" spans="1:16" s="9" customFormat="1" ht="30">
      <c r="A647" s="25"/>
      <c r="B647" s="25"/>
      <c r="C647" s="106"/>
      <c r="D647" s="27" t="s">
        <v>55</v>
      </c>
      <c r="E647" s="40">
        <v>2</v>
      </c>
      <c r="F647" s="40">
        <v>83</v>
      </c>
      <c r="G647" s="27" t="s">
        <v>25</v>
      </c>
      <c r="H647" s="22">
        <f t="shared" si="194"/>
        <v>166</v>
      </c>
      <c r="I647" s="23"/>
      <c r="J647" s="106"/>
      <c r="K647" s="20" t="s">
        <v>48</v>
      </c>
      <c r="L647" s="39">
        <v>1</v>
      </c>
      <c r="M647" s="39">
        <v>88</v>
      </c>
      <c r="N647" s="21" t="s">
        <v>27</v>
      </c>
      <c r="O647" s="24">
        <f t="shared" si="195"/>
        <v>70.400000000000006</v>
      </c>
      <c r="P647" s="107"/>
    </row>
    <row r="648" spans="1:16" s="9" customFormat="1" ht="30">
      <c r="A648" s="25"/>
      <c r="B648" s="25"/>
      <c r="C648" s="106"/>
      <c r="D648" s="27" t="s">
        <v>17</v>
      </c>
      <c r="E648" s="40">
        <v>2</v>
      </c>
      <c r="F648" s="40">
        <v>86</v>
      </c>
      <c r="G648" s="27" t="s">
        <v>28</v>
      </c>
      <c r="H648" s="22">
        <f t="shared" si="194"/>
        <v>172</v>
      </c>
      <c r="I648" s="26"/>
      <c r="J648" s="106"/>
      <c r="K648" s="20"/>
      <c r="L648" s="21"/>
      <c r="M648" s="21"/>
      <c r="N648" s="21"/>
      <c r="O648" s="24">
        <f t="shared" si="195"/>
        <v>0</v>
      </c>
      <c r="P648" s="107"/>
    </row>
    <row r="649" spans="1:16" s="9" customFormat="1" ht="30">
      <c r="A649" s="25"/>
      <c r="B649" s="25"/>
      <c r="C649" s="106"/>
      <c r="D649" s="27" t="s">
        <v>59</v>
      </c>
      <c r="E649" s="40">
        <v>2</v>
      </c>
      <c r="F649" s="40">
        <v>88</v>
      </c>
      <c r="G649" s="27" t="s">
        <v>25</v>
      </c>
      <c r="H649" s="22">
        <f t="shared" ref="H649:H653" si="196">F649*E649</f>
        <v>176</v>
      </c>
      <c r="I649" s="23"/>
      <c r="J649" s="106"/>
      <c r="K649" s="20"/>
      <c r="L649" s="21"/>
      <c r="M649" s="21"/>
      <c r="N649" s="21"/>
      <c r="O649" s="24">
        <f t="shared" si="195"/>
        <v>0</v>
      </c>
      <c r="P649" s="107"/>
    </row>
    <row r="650" spans="1:16" s="9" customFormat="1" ht="30">
      <c r="A650" s="25"/>
      <c r="B650" s="25"/>
      <c r="C650" s="106"/>
      <c r="D650" s="27" t="s">
        <v>23</v>
      </c>
      <c r="E650" s="40">
        <v>1</v>
      </c>
      <c r="F650" s="40">
        <v>75</v>
      </c>
      <c r="G650" s="27" t="s">
        <v>28</v>
      </c>
      <c r="H650" s="22">
        <f t="shared" si="196"/>
        <v>75</v>
      </c>
      <c r="I650" s="23"/>
      <c r="J650" s="106"/>
      <c r="K650" s="20"/>
      <c r="L650" s="21"/>
      <c r="M650" s="21"/>
      <c r="N650" s="21"/>
      <c r="O650" s="24">
        <f t="shared" si="195"/>
        <v>0</v>
      </c>
      <c r="P650" s="107"/>
    </row>
    <row r="651" spans="1:16" s="9" customFormat="1" ht="30">
      <c r="A651" s="25"/>
      <c r="B651" s="25"/>
      <c r="C651" s="106"/>
      <c r="D651" s="27" t="s">
        <v>58</v>
      </c>
      <c r="E651" s="40">
        <v>2</v>
      </c>
      <c r="F651" s="40">
        <v>80</v>
      </c>
      <c r="G651" s="27" t="s">
        <v>25</v>
      </c>
      <c r="H651" s="22">
        <f t="shared" si="196"/>
        <v>160</v>
      </c>
      <c r="I651" s="23"/>
      <c r="J651" s="106"/>
      <c r="K651" s="31"/>
      <c r="L651" s="28"/>
      <c r="M651" s="28"/>
      <c r="N651" s="28"/>
      <c r="O651" s="24">
        <f t="shared" si="195"/>
        <v>0</v>
      </c>
      <c r="P651" s="107"/>
    </row>
    <row r="652" spans="1:16" s="9" customFormat="1" ht="15.6">
      <c r="A652" s="25"/>
      <c r="B652" s="25"/>
      <c r="C652" s="106"/>
      <c r="D652" s="27"/>
      <c r="E652" s="40"/>
      <c r="F652" s="40"/>
      <c r="G652" s="27"/>
      <c r="H652" s="22">
        <f t="shared" si="196"/>
        <v>0</v>
      </c>
      <c r="I652" s="23"/>
      <c r="J652" s="106"/>
      <c r="K652" s="31"/>
      <c r="L652" s="28"/>
      <c r="M652" s="28"/>
      <c r="N652" s="28"/>
      <c r="O652" s="24">
        <f t="shared" si="195"/>
        <v>0</v>
      </c>
      <c r="P652" s="107"/>
    </row>
    <row r="653" spans="1:16" s="9" customFormat="1" ht="15.6">
      <c r="A653" s="25"/>
      <c r="B653" s="25"/>
      <c r="C653" s="106"/>
      <c r="D653" s="27"/>
      <c r="E653" s="40"/>
      <c r="F653" s="40"/>
      <c r="G653" s="27"/>
      <c r="H653" s="22">
        <f t="shared" si="196"/>
        <v>0</v>
      </c>
      <c r="I653" s="23"/>
      <c r="J653" s="106"/>
      <c r="K653" s="27"/>
      <c r="L653" s="28"/>
      <c r="M653" s="28"/>
      <c r="N653" s="28"/>
      <c r="O653" s="24">
        <f t="shared" si="195"/>
        <v>0</v>
      </c>
      <c r="P653" s="107"/>
    </row>
    <row r="654" spans="1:16" s="9" customFormat="1" ht="16.2" thickBot="1">
      <c r="A654" s="32"/>
      <c r="B654" s="32"/>
      <c r="C654" s="33"/>
      <c r="D654" s="34" t="s">
        <v>18</v>
      </c>
      <c r="E654" s="35">
        <f>SUM(E643:E653)</f>
        <v>15</v>
      </c>
      <c r="F654" s="36">
        <f>SUM(F643:F653)</f>
        <v>738</v>
      </c>
      <c r="G654" s="36"/>
      <c r="H654" s="37">
        <f>SUM(H643:H653)</f>
        <v>1250</v>
      </c>
      <c r="I654" s="38"/>
      <c r="J654" s="33"/>
      <c r="K654" s="34" t="s">
        <v>19</v>
      </c>
      <c r="L654" s="35">
        <f>SUM(L643:L653)</f>
        <v>9</v>
      </c>
      <c r="M654" s="35">
        <f t="shared" ref="M654" si="197">SUM(M643:M653)</f>
        <v>440</v>
      </c>
      <c r="N654" s="35"/>
      <c r="O654" s="35">
        <f>SUM(O643:O653)</f>
        <v>633.6</v>
      </c>
      <c r="P654" s="108"/>
    </row>
    <row r="655" spans="1:16" ht="15.6" thickTop="1" thickBot="1"/>
    <row r="656" spans="1:16" s="9" customFormat="1" ht="31.8" thickTop="1">
      <c r="A656" s="13" t="s">
        <v>6</v>
      </c>
      <c r="B656" s="14" t="s">
        <v>7</v>
      </c>
      <c r="C656" s="105"/>
      <c r="D656" s="15" t="s">
        <v>8</v>
      </c>
      <c r="E656" s="15" t="s">
        <v>9</v>
      </c>
      <c r="F656" s="15" t="s">
        <v>10</v>
      </c>
      <c r="G656" s="15"/>
      <c r="H656" s="15" t="s">
        <v>11</v>
      </c>
      <c r="I656" s="16"/>
      <c r="J656" s="105" t="s">
        <v>12</v>
      </c>
      <c r="K656" s="15" t="s">
        <v>8</v>
      </c>
      <c r="L656" s="15" t="s">
        <v>9</v>
      </c>
      <c r="M656" s="15" t="s">
        <v>10</v>
      </c>
      <c r="N656" s="15"/>
      <c r="O656" s="15" t="s">
        <v>13</v>
      </c>
      <c r="P656" s="17" t="s">
        <v>14</v>
      </c>
    </row>
    <row r="657" spans="1:16" s="9" customFormat="1" ht="30">
      <c r="A657" s="18">
        <v>47</v>
      </c>
      <c r="B657" s="19">
        <v>21739049</v>
      </c>
      <c r="C657" s="106"/>
      <c r="D657" s="20" t="s">
        <v>17</v>
      </c>
      <c r="E657" s="39">
        <v>2</v>
      </c>
      <c r="F657" s="39">
        <v>92</v>
      </c>
      <c r="G657" s="21" t="s">
        <v>28</v>
      </c>
      <c r="H657" s="22">
        <f t="shared" ref="H657:H662" si="198">F657*E657</f>
        <v>184</v>
      </c>
      <c r="I657" s="23"/>
      <c r="J657" s="106"/>
      <c r="K657" s="27" t="s">
        <v>37</v>
      </c>
      <c r="L657" s="39">
        <v>2</v>
      </c>
      <c r="M657" s="39">
        <v>82</v>
      </c>
      <c r="N657" s="20" t="s">
        <v>26</v>
      </c>
      <c r="O657" s="24">
        <f>M657*L657*0.8</f>
        <v>131.20000000000002</v>
      </c>
      <c r="P657" s="107">
        <f>(H668+O668)/(E668+(0.8*L668))</f>
        <v>87.099099099099107</v>
      </c>
    </row>
    <row r="658" spans="1:16" s="9" customFormat="1" ht="30">
      <c r="A658" s="25"/>
      <c r="B658" s="25"/>
      <c r="C658" s="106"/>
      <c r="D658" s="27" t="s">
        <v>31</v>
      </c>
      <c r="E658" s="40">
        <v>1</v>
      </c>
      <c r="F658" s="40">
        <v>75</v>
      </c>
      <c r="G658" s="27" t="s">
        <v>28</v>
      </c>
      <c r="H658" s="22">
        <f t="shared" si="198"/>
        <v>75</v>
      </c>
      <c r="I658" s="26"/>
      <c r="J658" s="106"/>
      <c r="K658" s="27" t="s">
        <v>22</v>
      </c>
      <c r="L658" s="39">
        <v>1</v>
      </c>
      <c r="M658" s="39">
        <v>90</v>
      </c>
      <c r="N658" s="20" t="s">
        <v>27</v>
      </c>
      <c r="O658" s="24">
        <f t="shared" ref="O658:O667" si="199">M658*L658*0.8</f>
        <v>72</v>
      </c>
      <c r="P658" s="107"/>
    </row>
    <row r="659" spans="1:16" s="9" customFormat="1" ht="30">
      <c r="A659" s="25"/>
      <c r="B659" s="25"/>
      <c r="C659" s="106"/>
      <c r="D659" s="27" t="s">
        <v>55</v>
      </c>
      <c r="E659" s="40">
        <v>2</v>
      </c>
      <c r="F659" s="40">
        <v>87</v>
      </c>
      <c r="G659" s="27" t="s">
        <v>25</v>
      </c>
      <c r="H659" s="22">
        <f t="shared" si="198"/>
        <v>174</v>
      </c>
      <c r="I659" s="26"/>
      <c r="J659" s="106"/>
      <c r="K659" s="27" t="s">
        <v>34</v>
      </c>
      <c r="L659" s="40">
        <v>2</v>
      </c>
      <c r="M659" s="40">
        <v>90</v>
      </c>
      <c r="N659" s="28" t="s">
        <v>26</v>
      </c>
      <c r="O659" s="24">
        <f t="shared" si="199"/>
        <v>144</v>
      </c>
      <c r="P659" s="107"/>
    </row>
    <row r="660" spans="1:16" s="9" customFormat="1" ht="30">
      <c r="A660" s="25"/>
      <c r="B660" s="25"/>
      <c r="C660" s="106"/>
      <c r="D660" s="27" t="s">
        <v>56</v>
      </c>
      <c r="E660" s="40">
        <v>2</v>
      </c>
      <c r="F660" s="40">
        <v>90</v>
      </c>
      <c r="G660" s="27" t="s">
        <v>25</v>
      </c>
      <c r="H660" s="22">
        <f t="shared" si="198"/>
        <v>180</v>
      </c>
      <c r="I660" s="26"/>
      <c r="J660" s="106"/>
      <c r="K660" s="27" t="s">
        <v>44</v>
      </c>
      <c r="L660" s="40">
        <v>2</v>
      </c>
      <c r="M660" s="40">
        <v>82</v>
      </c>
      <c r="N660" s="28" t="s">
        <v>26</v>
      </c>
      <c r="O660" s="24">
        <f t="shared" si="199"/>
        <v>131.20000000000002</v>
      </c>
      <c r="P660" s="107"/>
    </row>
    <row r="661" spans="1:16" s="9" customFormat="1" ht="30">
      <c r="A661" s="25"/>
      <c r="B661" s="25"/>
      <c r="C661" s="106"/>
      <c r="D661" s="27" t="s">
        <v>57</v>
      </c>
      <c r="E661" s="40">
        <v>2</v>
      </c>
      <c r="F661" s="40">
        <v>92</v>
      </c>
      <c r="G661" s="27" t="s">
        <v>25</v>
      </c>
      <c r="H661" s="22">
        <f t="shared" si="198"/>
        <v>184</v>
      </c>
      <c r="I661" s="23"/>
      <c r="J661" s="106"/>
      <c r="K661" s="20" t="s">
        <v>45</v>
      </c>
      <c r="L661" s="39">
        <v>2</v>
      </c>
      <c r="M661" s="39">
        <v>87</v>
      </c>
      <c r="N661" s="21" t="s">
        <v>26</v>
      </c>
      <c r="O661" s="24">
        <f t="shared" si="199"/>
        <v>139.20000000000002</v>
      </c>
      <c r="P661" s="107"/>
    </row>
    <row r="662" spans="1:16" s="9" customFormat="1" ht="30">
      <c r="A662" s="25"/>
      <c r="B662" s="25"/>
      <c r="C662" s="106"/>
      <c r="D662" s="27" t="s">
        <v>15</v>
      </c>
      <c r="E662" s="40">
        <v>1</v>
      </c>
      <c r="F662" s="40">
        <v>90</v>
      </c>
      <c r="G662" s="27" t="s">
        <v>28</v>
      </c>
      <c r="H662" s="22">
        <f t="shared" si="198"/>
        <v>90</v>
      </c>
      <c r="I662" s="26"/>
      <c r="J662" s="106"/>
      <c r="K662" s="20"/>
      <c r="L662" s="21"/>
      <c r="M662" s="21"/>
      <c r="N662" s="21"/>
      <c r="O662" s="24">
        <f t="shared" si="199"/>
        <v>0</v>
      </c>
      <c r="P662" s="107"/>
    </row>
    <row r="663" spans="1:16" s="9" customFormat="1" ht="30">
      <c r="A663" s="25"/>
      <c r="B663" s="25"/>
      <c r="C663" s="106"/>
      <c r="D663" s="27" t="s">
        <v>23</v>
      </c>
      <c r="E663" s="40">
        <v>1</v>
      </c>
      <c r="F663" s="40">
        <v>75</v>
      </c>
      <c r="G663" s="27" t="s">
        <v>28</v>
      </c>
      <c r="H663" s="22">
        <f t="shared" ref="H663:H667" si="200">F663*E663</f>
        <v>75</v>
      </c>
      <c r="I663" s="23"/>
      <c r="J663" s="106"/>
      <c r="K663" s="20"/>
      <c r="L663" s="21"/>
      <c r="M663" s="21"/>
      <c r="N663" s="21"/>
      <c r="O663" s="24">
        <f t="shared" si="199"/>
        <v>0</v>
      </c>
      <c r="P663" s="107"/>
    </row>
    <row r="664" spans="1:16" s="9" customFormat="1" ht="30">
      <c r="A664" s="25"/>
      <c r="B664" s="25"/>
      <c r="C664" s="106"/>
      <c r="D664" s="27" t="s">
        <v>58</v>
      </c>
      <c r="E664" s="40">
        <v>2</v>
      </c>
      <c r="F664" s="40">
        <v>85</v>
      </c>
      <c r="G664" s="27" t="s">
        <v>25</v>
      </c>
      <c r="H664" s="22">
        <f t="shared" si="200"/>
        <v>170</v>
      </c>
      <c r="I664" s="23"/>
      <c r="J664" s="106"/>
      <c r="K664" s="20"/>
      <c r="L664" s="21"/>
      <c r="M664" s="21"/>
      <c r="N664" s="21"/>
      <c r="O664" s="24">
        <f t="shared" si="199"/>
        <v>0</v>
      </c>
      <c r="P664" s="107"/>
    </row>
    <row r="665" spans="1:16" s="9" customFormat="1" ht="30">
      <c r="A665" s="25"/>
      <c r="B665" s="25"/>
      <c r="C665" s="106"/>
      <c r="D665" s="27" t="s">
        <v>59</v>
      </c>
      <c r="E665" s="40">
        <v>2</v>
      </c>
      <c r="F665" s="40">
        <v>92</v>
      </c>
      <c r="G665" s="27" t="s">
        <v>25</v>
      </c>
      <c r="H665" s="22">
        <f t="shared" si="200"/>
        <v>184</v>
      </c>
      <c r="I665" s="23"/>
      <c r="J665" s="106"/>
      <c r="K665" s="31"/>
      <c r="L665" s="28"/>
      <c r="M665" s="28"/>
      <c r="N665" s="28"/>
      <c r="O665" s="24">
        <f t="shared" si="199"/>
        <v>0</v>
      </c>
      <c r="P665" s="107"/>
    </row>
    <row r="666" spans="1:16" s="9" customFormat="1" ht="15.6">
      <c r="A666" s="25"/>
      <c r="B666" s="25"/>
      <c r="C666" s="106"/>
      <c r="D666" s="27"/>
      <c r="E666" s="40"/>
      <c r="F666" s="40"/>
      <c r="G666" s="27"/>
      <c r="H666" s="22">
        <f t="shared" si="200"/>
        <v>0</v>
      </c>
      <c r="I666" s="23"/>
      <c r="J666" s="106"/>
      <c r="K666" s="31"/>
      <c r="L666" s="28"/>
      <c r="M666" s="28"/>
      <c r="N666" s="28"/>
      <c r="O666" s="24">
        <f t="shared" si="199"/>
        <v>0</v>
      </c>
      <c r="P666" s="107"/>
    </row>
    <row r="667" spans="1:16" s="9" customFormat="1" ht="15.6">
      <c r="A667" s="25"/>
      <c r="B667" s="25"/>
      <c r="C667" s="106"/>
      <c r="D667" s="27"/>
      <c r="E667" s="40"/>
      <c r="F667" s="40"/>
      <c r="G667" s="27"/>
      <c r="H667" s="22">
        <f t="shared" si="200"/>
        <v>0</v>
      </c>
      <c r="I667" s="23"/>
      <c r="J667" s="106"/>
      <c r="K667" s="27"/>
      <c r="L667" s="28"/>
      <c r="M667" s="28"/>
      <c r="N667" s="28"/>
      <c r="O667" s="24">
        <f t="shared" si="199"/>
        <v>0</v>
      </c>
      <c r="P667" s="107"/>
    </row>
    <row r="668" spans="1:16" s="9" customFormat="1" ht="16.2" thickBot="1">
      <c r="A668" s="32"/>
      <c r="B668" s="32"/>
      <c r="C668" s="33"/>
      <c r="D668" s="34" t="s">
        <v>18</v>
      </c>
      <c r="E668" s="35">
        <f>SUM(E657:E667)</f>
        <v>15</v>
      </c>
      <c r="F668" s="36">
        <f>SUM(F657:F667)</f>
        <v>778</v>
      </c>
      <c r="G668" s="36"/>
      <c r="H668" s="37">
        <f>SUM(H657:H667)</f>
        <v>1316</v>
      </c>
      <c r="I668" s="38"/>
      <c r="J668" s="33"/>
      <c r="K668" s="34" t="s">
        <v>19</v>
      </c>
      <c r="L668" s="35">
        <f>SUM(L657:L667)</f>
        <v>9</v>
      </c>
      <c r="M668" s="35">
        <f t="shared" ref="M668" si="201">SUM(M657:M667)</f>
        <v>431</v>
      </c>
      <c r="N668" s="35"/>
      <c r="O668" s="35">
        <f>SUM(O657:O667)</f>
        <v>617.60000000000014</v>
      </c>
      <c r="P668" s="108"/>
    </row>
    <row r="669" spans="1:16" ht="15" thickTop="1"/>
  </sheetData>
  <mergeCells count="142">
    <mergeCell ref="P24:P35"/>
    <mergeCell ref="C37:C49"/>
    <mergeCell ref="J37:J49"/>
    <mergeCell ref="P38:P50"/>
    <mergeCell ref="C94:C105"/>
    <mergeCell ref="J94:J105"/>
    <mergeCell ref="P95:P106"/>
    <mergeCell ref="C66:C77"/>
    <mergeCell ref="J66:J77"/>
    <mergeCell ref="P67:P78"/>
    <mergeCell ref="C80:C91"/>
    <mergeCell ref="J80:J91"/>
    <mergeCell ref="P81:P92"/>
    <mergeCell ref="C600:C611"/>
    <mergeCell ref="J600:J611"/>
    <mergeCell ref="P601:P612"/>
    <mergeCell ref="C614:C625"/>
    <mergeCell ref="J614:J625"/>
    <mergeCell ref="P615:P626"/>
    <mergeCell ref="C572:C583"/>
    <mergeCell ref="J572:J583"/>
    <mergeCell ref="P573:P584"/>
    <mergeCell ref="C586:C597"/>
    <mergeCell ref="J586:J597"/>
    <mergeCell ref="P587:P598"/>
    <mergeCell ref="C656:C667"/>
    <mergeCell ref="J656:J667"/>
    <mergeCell ref="P657:P668"/>
    <mergeCell ref="C628:C639"/>
    <mergeCell ref="J628:J639"/>
    <mergeCell ref="P629:P640"/>
    <mergeCell ref="C642:C653"/>
    <mergeCell ref="J642:J653"/>
    <mergeCell ref="P643:P654"/>
    <mergeCell ref="C544:C555"/>
    <mergeCell ref="J544:J555"/>
    <mergeCell ref="P545:P556"/>
    <mergeCell ref="C558:C569"/>
    <mergeCell ref="J558:J569"/>
    <mergeCell ref="P559:P570"/>
    <mergeCell ref="C516:C527"/>
    <mergeCell ref="J516:J527"/>
    <mergeCell ref="P517:P528"/>
    <mergeCell ref="C530:C541"/>
    <mergeCell ref="J530:J541"/>
    <mergeCell ref="P531:P542"/>
    <mergeCell ref="C488:C499"/>
    <mergeCell ref="J488:J499"/>
    <mergeCell ref="P489:P500"/>
    <mergeCell ref="C502:C513"/>
    <mergeCell ref="J502:J513"/>
    <mergeCell ref="P503:P514"/>
    <mergeCell ref="C460:C471"/>
    <mergeCell ref="J460:J471"/>
    <mergeCell ref="P461:P472"/>
    <mergeCell ref="C474:C485"/>
    <mergeCell ref="J474:J485"/>
    <mergeCell ref="P475:P486"/>
    <mergeCell ref="C431:C442"/>
    <mergeCell ref="J431:J442"/>
    <mergeCell ref="P432:P444"/>
    <mergeCell ref="C446:C457"/>
    <mergeCell ref="J446:J457"/>
    <mergeCell ref="P447:P458"/>
    <mergeCell ref="C403:C414"/>
    <mergeCell ref="J403:J414"/>
    <mergeCell ref="P404:P415"/>
    <mergeCell ref="C417:C428"/>
    <mergeCell ref="J417:J428"/>
    <mergeCell ref="P418:P429"/>
    <mergeCell ref="C375:C386"/>
    <mergeCell ref="J375:J386"/>
    <mergeCell ref="P376:P387"/>
    <mergeCell ref="C389:C400"/>
    <mergeCell ref="J389:J400"/>
    <mergeCell ref="P390:P401"/>
    <mergeCell ref="C347:C358"/>
    <mergeCell ref="J347:J358"/>
    <mergeCell ref="P348:P359"/>
    <mergeCell ref="C361:C372"/>
    <mergeCell ref="J361:J372"/>
    <mergeCell ref="P362:P373"/>
    <mergeCell ref="C319:C330"/>
    <mergeCell ref="J319:J330"/>
    <mergeCell ref="P320:P331"/>
    <mergeCell ref="C333:C344"/>
    <mergeCell ref="J333:J344"/>
    <mergeCell ref="P334:P345"/>
    <mergeCell ref="C291:C302"/>
    <mergeCell ref="J291:J302"/>
    <mergeCell ref="P292:P303"/>
    <mergeCell ref="C305:C316"/>
    <mergeCell ref="J305:J316"/>
    <mergeCell ref="P306:P317"/>
    <mergeCell ref="C263:C274"/>
    <mergeCell ref="J263:J274"/>
    <mergeCell ref="P264:P275"/>
    <mergeCell ref="C277:C288"/>
    <mergeCell ref="J277:J288"/>
    <mergeCell ref="P278:P289"/>
    <mergeCell ref="C235:C246"/>
    <mergeCell ref="J235:J246"/>
    <mergeCell ref="P236:P247"/>
    <mergeCell ref="C249:C260"/>
    <mergeCell ref="J249:J260"/>
    <mergeCell ref="P250:P261"/>
    <mergeCell ref="C207:C218"/>
    <mergeCell ref="J207:J218"/>
    <mergeCell ref="P208:P219"/>
    <mergeCell ref="C221:C232"/>
    <mergeCell ref="J221:J232"/>
    <mergeCell ref="P222:P233"/>
    <mergeCell ref="C179:C190"/>
    <mergeCell ref="J179:J190"/>
    <mergeCell ref="P180:P191"/>
    <mergeCell ref="C193:C204"/>
    <mergeCell ref="J193:J204"/>
    <mergeCell ref="P194:P205"/>
    <mergeCell ref="A3:T3"/>
    <mergeCell ref="C109:C120"/>
    <mergeCell ref="J109:J120"/>
    <mergeCell ref="P110:P121"/>
    <mergeCell ref="C151:C162"/>
    <mergeCell ref="J151:J162"/>
    <mergeCell ref="P152:P163"/>
    <mergeCell ref="C165:C176"/>
    <mergeCell ref="J165:J176"/>
    <mergeCell ref="P166:P177"/>
    <mergeCell ref="C123:C134"/>
    <mergeCell ref="J123:J134"/>
    <mergeCell ref="P124:P135"/>
    <mergeCell ref="C137:C148"/>
    <mergeCell ref="J137:J148"/>
    <mergeCell ref="P138:P149"/>
    <mergeCell ref="C10:C20"/>
    <mergeCell ref="J10:J20"/>
    <mergeCell ref="P11:P21"/>
    <mergeCell ref="C52:C63"/>
    <mergeCell ref="J52:J63"/>
    <mergeCell ref="P53:P64"/>
    <mergeCell ref="C23:C34"/>
    <mergeCell ref="J23:J34"/>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selection activeCell="C10" sqref="C10"/>
    </sheetView>
  </sheetViews>
  <sheetFormatPr defaultRowHeight="14.4"/>
  <cols>
    <col min="3" max="3" width="51.109375" style="58" customWidth="1"/>
    <col min="4" max="5" width="5.88671875" bestFit="1" customWidth="1"/>
    <col min="6" max="6" width="18.21875" bestFit="1" customWidth="1"/>
    <col min="7" max="7" width="17.88671875" customWidth="1"/>
  </cols>
  <sheetData>
    <row r="1" spans="1:7" ht="15.6">
      <c r="A1" s="46" t="s">
        <v>64</v>
      </c>
      <c r="B1" s="46" t="s">
        <v>65</v>
      </c>
      <c r="C1" s="53" t="s">
        <v>66</v>
      </c>
      <c r="D1" s="46" t="s">
        <v>67</v>
      </c>
      <c r="E1" s="46" t="s">
        <v>68</v>
      </c>
      <c r="F1" s="46" t="s">
        <v>69</v>
      </c>
      <c r="G1" s="46" t="s">
        <v>70</v>
      </c>
    </row>
    <row r="2" spans="1:7" s="9" customFormat="1">
      <c r="A2" s="47">
        <v>1</v>
      </c>
      <c r="B2" s="47">
        <v>21739010</v>
      </c>
      <c r="C2" s="54" t="s">
        <v>71</v>
      </c>
      <c r="D2" s="47">
        <v>0</v>
      </c>
      <c r="E2" s="47">
        <v>0</v>
      </c>
      <c r="F2" s="48" t="s">
        <v>72</v>
      </c>
      <c r="G2" s="82" t="s">
        <v>213</v>
      </c>
    </row>
    <row r="3" spans="1:7" s="9" customFormat="1">
      <c r="A3" s="47">
        <v>2</v>
      </c>
      <c r="B3" s="47">
        <v>21739013</v>
      </c>
      <c r="C3" s="54" t="s">
        <v>73</v>
      </c>
      <c r="D3" s="47">
        <v>0.5</v>
      </c>
      <c r="E3" s="47">
        <v>0.5</v>
      </c>
      <c r="F3" s="48" t="s">
        <v>74</v>
      </c>
      <c r="G3" s="47"/>
    </row>
    <row r="4" spans="1:7" s="9" customFormat="1" ht="52.8">
      <c r="A4" s="47">
        <v>3</v>
      </c>
      <c r="B4" s="47">
        <v>21739015</v>
      </c>
      <c r="C4" s="54" t="s">
        <v>214</v>
      </c>
      <c r="D4" s="47">
        <v>1.8</v>
      </c>
      <c r="E4" s="47">
        <v>1.8</v>
      </c>
      <c r="F4" s="49" t="s">
        <v>217</v>
      </c>
      <c r="G4" s="47"/>
    </row>
    <row r="5" spans="1:7" s="52" customFormat="1" ht="36">
      <c r="A5" s="50">
        <v>4</v>
      </c>
      <c r="B5" s="50">
        <v>21739017</v>
      </c>
      <c r="C5" s="55" t="s">
        <v>215</v>
      </c>
      <c r="D5" s="50">
        <v>0.5</v>
      </c>
      <c r="E5" s="50">
        <v>0.5</v>
      </c>
      <c r="F5" s="51" t="s">
        <v>216</v>
      </c>
      <c r="G5" s="50"/>
    </row>
    <row r="6" spans="1:7" s="9" customFormat="1" ht="51.6">
      <c r="A6" s="110">
        <v>5</v>
      </c>
      <c r="B6" s="110">
        <v>21739019</v>
      </c>
      <c r="C6" s="55" t="s">
        <v>218</v>
      </c>
      <c r="D6" s="50">
        <v>1</v>
      </c>
      <c r="E6" s="110">
        <v>1</v>
      </c>
      <c r="F6" s="51" t="s">
        <v>77</v>
      </c>
      <c r="G6" s="50"/>
    </row>
    <row r="7" spans="1:7" s="9" customFormat="1" ht="24">
      <c r="A7" s="111"/>
      <c r="B7" s="111"/>
      <c r="C7" s="56" t="s">
        <v>75</v>
      </c>
      <c r="D7" s="50">
        <v>0</v>
      </c>
      <c r="E7" s="111"/>
      <c r="F7" s="51" t="s">
        <v>78</v>
      </c>
      <c r="G7" s="82" t="s">
        <v>213</v>
      </c>
    </row>
    <row r="8" spans="1:7" s="9" customFormat="1" ht="51.6">
      <c r="A8" s="112"/>
      <c r="B8" s="112"/>
      <c r="C8" s="55" t="s">
        <v>76</v>
      </c>
      <c r="D8" s="50">
        <v>0</v>
      </c>
      <c r="E8" s="112"/>
      <c r="F8" s="50" t="s">
        <v>79</v>
      </c>
      <c r="G8" s="83" t="s">
        <v>220</v>
      </c>
    </row>
    <row r="9" spans="1:7" s="9" customFormat="1">
      <c r="A9" s="50">
        <v>6</v>
      </c>
      <c r="B9" s="50">
        <v>21739023</v>
      </c>
      <c r="C9" s="56" t="s">
        <v>80</v>
      </c>
      <c r="D9" s="50">
        <v>0</v>
      </c>
      <c r="E9" s="50">
        <v>0</v>
      </c>
      <c r="F9" s="51" t="s">
        <v>81</v>
      </c>
      <c r="G9" s="82" t="s">
        <v>213</v>
      </c>
    </row>
    <row r="10" spans="1:7" s="9" customFormat="1" ht="39.6">
      <c r="A10" s="50">
        <v>7</v>
      </c>
      <c r="B10" s="50">
        <v>21739024</v>
      </c>
      <c r="C10" s="55" t="s">
        <v>82</v>
      </c>
      <c r="D10" s="50">
        <v>1</v>
      </c>
      <c r="E10" s="50">
        <v>1</v>
      </c>
      <c r="F10" s="51" t="s">
        <v>83</v>
      </c>
      <c r="G10" s="50"/>
    </row>
    <row r="11" spans="1:7" s="9" customFormat="1" ht="53.25" customHeight="1">
      <c r="A11" s="50">
        <v>8</v>
      </c>
      <c r="B11" s="50">
        <v>21739025</v>
      </c>
      <c r="C11" s="55" t="s">
        <v>219</v>
      </c>
      <c r="D11" s="50">
        <v>0.45</v>
      </c>
      <c r="E11" s="50">
        <v>0.45</v>
      </c>
      <c r="F11" s="51" t="s">
        <v>84</v>
      </c>
      <c r="G11" s="50"/>
    </row>
    <row r="12" spans="1:7" s="9" customFormat="1" ht="24">
      <c r="A12" s="50">
        <v>9</v>
      </c>
      <c r="B12" s="50">
        <v>21739026</v>
      </c>
      <c r="C12" s="55" t="s">
        <v>85</v>
      </c>
      <c r="D12" s="50">
        <v>0</v>
      </c>
      <c r="E12" s="50">
        <v>0</v>
      </c>
      <c r="F12" s="51" t="s">
        <v>86</v>
      </c>
      <c r="G12" s="83" t="s">
        <v>220</v>
      </c>
    </row>
    <row r="13" spans="1:7" s="9" customFormat="1" ht="24">
      <c r="A13" s="50">
        <v>10</v>
      </c>
      <c r="B13" s="50">
        <v>21739032</v>
      </c>
      <c r="C13" s="55" t="s">
        <v>87</v>
      </c>
      <c r="D13" s="50">
        <v>0</v>
      </c>
      <c r="E13" s="50">
        <v>0</v>
      </c>
      <c r="F13" s="51" t="s">
        <v>88</v>
      </c>
      <c r="G13" s="83" t="s">
        <v>220</v>
      </c>
    </row>
    <row r="14" spans="1:7" s="9" customFormat="1" ht="62.25" customHeight="1">
      <c r="A14" s="50">
        <v>13</v>
      </c>
      <c r="B14" s="50">
        <v>21739034</v>
      </c>
      <c r="C14" s="57" t="s">
        <v>221</v>
      </c>
      <c r="D14" s="50">
        <v>1</v>
      </c>
      <c r="E14" s="50">
        <v>1</v>
      </c>
      <c r="F14" s="51" t="s">
        <v>77</v>
      </c>
      <c r="G14" s="50"/>
    </row>
    <row r="15" spans="1:7" ht="18" customHeight="1">
      <c r="A15" s="50">
        <v>14</v>
      </c>
      <c r="B15" s="50">
        <v>21739035</v>
      </c>
      <c r="C15" s="57" t="s">
        <v>89</v>
      </c>
      <c r="D15" s="50">
        <v>1.25</v>
      </c>
      <c r="E15" s="50">
        <v>1.25</v>
      </c>
      <c r="F15" s="51" t="s">
        <v>84</v>
      </c>
      <c r="G15" s="50"/>
    </row>
    <row r="16" spans="1:7" ht="39.6">
      <c r="A16" s="50">
        <v>15</v>
      </c>
      <c r="B16" s="50">
        <v>21739036</v>
      </c>
      <c r="C16" s="57" t="s">
        <v>240</v>
      </c>
      <c r="D16" s="50">
        <v>3.4</v>
      </c>
      <c r="E16" s="50">
        <v>3.4</v>
      </c>
      <c r="F16" s="51" t="s">
        <v>90</v>
      </c>
      <c r="G16" s="50"/>
    </row>
  </sheetData>
  <mergeCells count="3">
    <mergeCell ref="A6:A8"/>
    <mergeCell ref="B6:B8"/>
    <mergeCell ref="E6:E8"/>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2"/>
  <sheetViews>
    <sheetView topLeftCell="A79" zoomScaleNormal="100" workbookViewId="0">
      <selection activeCell="B1" sqref="B1:B1048576"/>
    </sheetView>
  </sheetViews>
  <sheetFormatPr defaultRowHeight="39.9" customHeight="1"/>
  <cols>
    <col min="1" max="1" width="5.88671875" style="78" bestFit="1" customWidth="1"/>
    <col min="2" max="2" width="9.21875" style="78" bestFit="1" customWidth="1"/>
    <col min="3" max="3" width="10.88671875" style="78" bestFit="1" customWidth="1"/>
    <col min="4" max="4" width="56.6640625" style="78" customWidth="1"/>
    <col min="5" max="5" width="5.88671875" style="78" bestFit="1" customWidth="1"/>
    <col min="6" max="6" width="8.77734375" style="78"/>
    <col min="7" max="7" width="17.6640625" style="78" customWidth="1"/>
    <col min="8" max="8" width="17.21875" style="78" bestFit="1" customWidth="1"/>
  </cols>
  <sheetData>
    <row r="1" spans="1:8" ht="15" customHeight="1">
      <c r="A1" s="59" t="s">
        <v>91</v>
      </c>
      <c r="B1" s="59" t="s">
        <v>92</v>
      </c>
      <c r="C1" s="59" t="s">
        <v>93</v>
      </c>
      <c r="D1" s="59" t="s">
        <v>94</v>
      </c>
      <c r="E1" s="59" t="s">
        <v>95</v>
      </c>
      <c r="F1" s="59" t="s">
        <v>96</v>
      </c>
      <c r="G1" s="59" t="s">
        <v>97</v>
      </c>
      <c r="H1" s="59" t="s">
        <v>98</v>
      </c>
    </row>
    <row r="2" spans="1:8" ht="19.5" customHeight="1">
      <c r="A2" s="123">
        <v>1</v>
      </c>
      <c r="B2" s="123">
        <v>21739002</v>
      </c>
      <c r="C2" s="65" t="s">
        <v>104</v>
      </c>
      <c r="D2" s="64" t="s">
        <v>105</v>
      </c>
      <c r="E2" s="65">
        <v>2</v>
      </c>
      <c r="F2" s="123">
        <v>5</v>
      </c>
      <c r="G2" s="64" t="s">
        <v>99</v>
      </c>
      <c r="H2" s="81"/>
    </row>
    <row r="3" spans="1:8" ht="15" customHeight="1">
      <c r="A3" s="123"/>
      <c r="B3" s="123"/>
      <c r="C3" s="124" t="s">
        <v>106</v>
      </c>
      <c r="D3" s="64" t="s">
        <v>222</v>
      </c>
      <c r="E3" s="84">
        <v>0</v>
      </c>
      <c r="F3" s="123"/>
      <c r="G3" s="64" t="s">
        <v>100</v>
      </c>
      <c r="H3" s="113" t="s">
        <v>224</v>
      </c>
    </row>
    <row r="4" spans="1:8" ht="15" customHeight="1">
      <c r="A4" s="123"/>
      <c r="B4" s="123"/>
      <c r="C4" s="124"/>
      <c r="D4" s="64" t="s">
        <v>223</v>
      </c>
      <c r="E4" s="65">
        <v>3</v>
      </c>
      <c r="F4" s="123"/>
      <c r="G4" s="64" t="s">
        <v>100</v>
      </c>
      <c r="H4" s="114"/>
    </row>
    <row r="5" spans="1:8" ht="18.75" customHeight="1">
      <c r="A5" s="61">
        <v>2</v>
      </c>
      <c r="B5" s="61">
        <v>21739003</v>
      </c>
      <c r="C5" s="61" t="s">
        <v>101</v>
      </c>
      <c r="D5" s="64" t="s">
        <v>107</v>
      </c>
      <c r="E5" s="63">
        <v>0.25</v>
      </c>
      <c r="F5" s="61">
        <v>0.25</v>
      </c>
      <c r="G5" s="62" t="s">
        <v>108</v>
      </c>
      <c r="H5" s="81"/>
    </row>
    <row r="6" spans="1:8" ht="19.5" customHeight="1">
      <c r="A6" s="121">
        <v>3</v>
      </c>
      <c r="B6" s="121">
        <v>21739006</v>
      </c>
      <c r="C6" s="61" t="s">
        <v>106</v>
      </c>
      <c r="D6" s="61" t="s">
        <v>111</v>
      </c>
      <c r="E6" s="61">
        <v>3</v>
      </c>
      <c r="F6" s="121">
        <v>3</v>
      </c>
      <c r="G6" s="61" t="s">
        <v>110</v>
      </c>
      <c r="H6" s="79"/>
    </row>
    <row r="7" spans="1:8" ht="14.4">
      <c r="A7" s="121"/>
      <c r="B7" s="121"/>
      <c r="C7" s="61" t="s">
        <v>102</v>
      </c>
      <c r="D7" s="61" t="s">
        <v>109</v>
      </c>
      <c r="E7" s="85">
        <v>0</v>
      </c>
      <c r="F7" s="121"/>
      <c r="G7" s="61"/>
      <c r="H7" s="86" t="s">
        <v>225</v>
      </c>
    </row>
    <row r="8" spans="1:8" ht="19.5" customHeight="1">
      <c r="A8" s="61">
        <v>4</v>
      </c>
      <c r="B8" s="61">
        <v>21739010</v>
      </c>
      <c r="C8" s="61" t="s">
        <v>102</v>
      </c>
      <c r="D8" s="61" t="s">
        <v>112</v>
      </c>
      <c r="E8" s="85">
        <v>0</v>
      </c>
      <c r="F8" s="61">
        <v>0</v>
      </c>
      <c r="G8" s="61" t="s">
        <v>100</v>
      </c>
      <c r="H8" s="86" t="s">
        <v>225</v>
      </c>
    </row>
    <row r="9" spans="1:8" ht="14.4">
      <c r="A9" s="121">
        <v>5</v>
      </c>
      <c r="B9" s="121">
        <v>21739012</v>
      </c>
      <c r="C9" s="61" t="s">
        <v>103</v>
      </c>
      <c r="D9" s="61" t="s">
        <v>114</v>
      </c>
      <c r="E9" s="61">
        <v>4</v>
      </c>
      <c r="F9" s="121">
        <v>7</v>
      </c>
      <c r="G9" s="61" t="s">
        <v>99</v>
      </c>
      <c r="H9" s="79"/>
    </row>
    <row r="10" spans="1:8" ht="19.5" customHeight="1">
      <c r="A10" s="121"/>
      <c r="B10" s="121"/>
      <c r="C10" s="121" t="s">
        <v>106</v>
      </c>
      <c r="D10" s="85" t="s">
        <v>252</v>
      </c>
      <c r="E10" s="61">
        <v>3</v>
      </c>
      <c r="F10" s="121"/>
      <c r="G10" s="60" t="s">
        <v>100</v>
      </c>
      <c r="H10" s="115" t="s">
        <v>229</v>
      </c>
    </row>
    <row r="11" spans="1:8" ht="14.4">
      <c r="A11" s="121"/>
      <c r="B11" s="121"/>
      <c r="C11" s="121"/>
      <c r="D11" s="61" t="s">
        <v>115</v>
      </c>
      <c r="E11" s="85">
        <v>0</v>
      </c>
      <c r="F11" s="121"/>
      <c r="G11" s="60" t="s">
        <v>100</v>
      </c>
      <c r="H11" s="117"/>
    </row>
    <row r="12" spans="1:8" ht="14.4">
      <c r="A12" s="121"/>
      <c r="B12" s="121"/>
      <c r="C12" s="121" t="s">
        <v>113</v>
      </c>
      <c r="D12" s="61" t="s">
        <v>116</v>
      </c>
      <c r="E12" s="85">
        <v>0</v>
      </c>
      <c r="F12" s="121"/>
      <c r="G12" s="61" t="s">
        <v>99</v>
      </c>
      <c r="H12" s="115" t="s">
        <v>226</v>
      </c>
    </row>
    <row r="13" spans="1:8" ht="14.4">
      <c r="A13" s="121"/>
      <c r="B13" s="121"/>
      <c r="C13" s="121"/>
      <c r="D13" s="61" t="s">
        <v>117</v>
      </c>
      <c r="E13" s="85">
        <v>0</v>
      </c>
      <c r="F13" s="121"/>
      <c r="G13" s="60" t="s">
        <v>122</v>
      </c>
      <c r="H13" s="116"/>
    </row>
    <row r="14" spans="1:8" ht="14.4">
      <c r="A14" s="121"/>
      <c r="B14" s="121"/>
      <c r="C14" s="121"/>
      <c r="D14" s="61" t="s">
        <v>118</v>
      </c>
      <c r="E14" s="85">
        <v>0</v>
      </c>
      <c r="F14" s="121"/>
      <c r="G14" s="60" t="s">
        <v>122</v>
      </c>
      <c r="H14" s="116"/>
    </row>
    <row r="15" spans="1:8" ht="14.4">
      <c r="A15" s="121"/>
      <c r="B15" s="121"/>
      <c r="C15" s="121"/>
      <c r="D15" s="61" t="s">
        <v>119</v>
      </c>
      <c r="E15" s="85">
        <v>0</v>
      </c>
      <c r="F15" s="121"/>
      <c r="G15" s="60" t="s">
        <v>122</v>
      </c>
      <c r="H15" s="116"/>
    </row>
    <row r="16" spans="1:8" ht="14.4">
      <c r="A16" s="121"/>
      <c r="B16" s="121"/>
      <c r="C16" s="121"/>
      <c r="D16" s="61" t="s">
        <v>120</v>
      </c>
      <c r="E16" s="85">
        <v>0</v>
      </c>
      <c r="F16" s="121"/>
      <c r="G16" s="60" t="s">
        <v>122</v>
      </c>
      <c r="H16" s="116"/>
    </row>
    <row r="17" spans="1:8" ht="14.4">
      <c r="A17" s="121"/>
      <c r="B17" s="121"/>
      <c r="C17" s="121"/>
      <c r="D17" s="61" t="s">
        <v>121</v>
      </c>
      <c r="E17" s="85">
        <v>0</v>
      </c>
      <c r="F17" s="121"/>
      <c r="G17" s="60" t="s">
        <v>122</v>
      </c>
      <c r="H17" s="117"/>
    </row>
    <row r="18" spans="1:8" ht="14.4">
      <c r="A18" s="121">
        <v>6</v>
      </c>
      <c r="B18" s="121">
        <v>21739016</v>
      </c>
      <c r="C18" s="60" t="s">
        <v>103</v>
      </c>
      <c r="D18" s="60" t="s">
        <v>123</v>
      </c>
      <c r="E18" s="61">
        <v>4</v>
      </c>
      <c r="F18" s="121">
        <v>5.85</v>
      </c>
      <c r="G18" s="60" t="s">
        <v>99</v>
      </c>
      <c r="H18" s="79"/>
    </row>
    <row r="19" spans="1:8" ht="14.4">
      <c r="A19" s="121"/>
      <c r="B19" s="121"/>
      <c r="C19" s="60" t="s">
        <v>124</v>
      </c>
      <c r="D19" s="60" t="s">
        <v>125</v>
      </c>
      <c r="E19" s="61">
        <v>1.6</v>
      </c>
      <c r="F19" s="121"/>
      <c r="G19" s="60" t="s">
        <v>100</v>
      </c>
      <c r="H19" s="79"/>
    </row>
    <row r="20" spans="1:8" ht="14.4">
      <c r="A20" s="121"/>
      <c r="B20" s="121"/>
      <c r="C20" s="122" t="s">
        <v>113</v>
      </c>
      <c r="D20" s="61" t="s">
        <v>127</v>
      </c>
      <c r="E20" s="61">
        <v>0.25</v>
      </c>
      <c r="F20" s="121"/>
      <c r="G20" s="60" t="s">
        <v>129</v>
      </c>
      <c r="H20" s="79"/>
    </row>
    <row r="21" spans="1:8" ht="14.4">
      <c r="A21" s="121"/>
      <c r="B21" s="121"/>
      <c r="C21" s="122"/>
      <c r="D21" s="60" t="s">
        <v>128</v>
      </c>
      <c r="E21" s="85">
        <v>0</v>
      </c>
      <c r="F21" s="121"/>
      <c r="G21" s="60" t="s">
        <v>100</v>
      </c>
      <c r="H21" s="86" t="s">
        <v>225</v>
      </c>
    </row>
    <row r="22" spans="1:8" ht="14.4">
      <c r="A22" s="121"/>
      <c r="B22" s="121"/>
      <c r="C22" s="122"/>
      <c r="D22" s="61" t="s">
        <v>227</v>
      </c>
      <c r="E22" s="85">
        <v>0</v>
      </c>
      <c r="F22" s="121"/>
      <c r="G22" s="61"/>
      <c r="H22" s="86" t="s">
        <v>233</v>
      </c>
    </row>
    <row r="23" spans="1:8" ht="14.4">
      <c r="A23" s="121"/>
      <c r="B23" s="121"/>
      <c r="C23" s="122"/>
      <c r="D23" s="61" t="s">
        <v>126</v>
      </c>
      <c r="E23" s="85">
        <v>0</v>
      </c>
      <c r="F23" s="121"/>
      <c r="G23" s="61"/>
      <c r="H23" s="86" t="s">
        <v>228</v>
      </c>
    </row>
    <row r="24" spans="1:8" ht="14.4">
      <c r="A24" s="121">
        <v>7</v>
      </c>
      <c r="B24" s="121">
        <v>21739017</v>
      </c>
      <c r="C24" s="122" t="s">
        <v>103</v>
      </c>
      <c r="D24" s="61" t="s">
        <v>130</v>
      </c>
      <c r="E24" s="61">
        <v>0</v>
      </c>
      <c r="F24" s="121">
        <v>7</v>
      </c>
      <c r="G24" s="60" t="s">
        <v>99</v>
      </c>
      <c r="H24" s="115" t="s">
        <v>229</v>
      </c>
    </row>
    <row r="25" spans="1:8" ht="14.4">
      <c r="A25" s="121"/>
      <c r="B25" s="121"/>
      <c r="C25" s="122"/>
      <c r="D25" s="61" t="s">
        <v>131</v>
      </c>
      <c r="E25" s="61">
        <v>4</v>
      </c>
      <c r="F25" s="121"/>
      <c r="G25" s="60" t="s">
        <v>99</v>
      </c>
      <c r="H25" s="117"/>
    </row>
    <row r="26" spans="1:8" ht="14.4">
      <c r="A26" s="121"/>
      <c r="B26" s="121"/>
      <c r="C26" s="122" t="s">
        <v>106</v>
      </c>
      <c r="D26" s="60" t="s">
        <v>132</v>
      </c>
      <c r="E26" s="61">
        <v>3</v>
      </c>
      <c r="F26" s="121"/>
      <c r="G26" s="60" t="s">
        <v>100</v>
      </c>
      <c r="H26" s="115" t="s">
        <v>229</v>
      </c>
    </row>
    <row r="27" spans="1:8" ht="14.4">
      <c r="A27" s="121"/>
      <c r="B27" s="121"/>
      <c r="C27" s="122"/>
      <c r="D27" s="60" t="s">
        <v>133</v>
      </c>
      <c r="E27" s="61">
        <v>0</v>
      </c>
      <c r="F27" s="121"/>
      <c r="G27" s="60" t="s">
        <v>100</v>
      </c>
      <c r="H27" s="117"/>
    </row>
    <row r="28" spans="1:8" ht="14.4">
      <c r="A28" s="121">
        <v>8</v>
      </c>
      <c r="B28" s="121">
        <v>21739018</v>
      </c>
      <c r="C28" s="122" t="s">
        <v>103</v>
      </c>
      <c r="D28" s="60" t="s">
        <v>134</v>
      </c>
      <c r="E28" s="61">
        <v>4</v>
      </c>
      <c r="F28" s="121">
        <v>4</v>
      </c>
      <c r="G28" s="60" t="s">
        <v>99</v>
      </c>
      <c r="H28" s="115" t="s">
        <v>230</v>
      </c>
    </row>
    <row r="29" spans="1:8" ht="14.4">
      <c r="A29" s="121"/>
      <c r="B29" s="121"/>
      <c r="C29" s="122"/>
      <c r="D29" s="68" t="s">
        <v>135</v>
      </c>
      <c r="E29" s="68">
        <v>0</v>
      </c>
      <c r="F29" s="121"/>
      <c r="G29" s="60" t="s">
        <v>99</v>
      </c>
      <c r="H29" s="116"/>
    </row>
    <row r="30" spans="1:8" ht="14.4">
      <c r="A30" s="121"/>
      <c r="B30" s="121"/>
      <c r="C30" s="122"/>
      <c r="D30" s="68" t="s">
        <v>136</v>
      </c>
      <c r="E30" s="68">
        <v>0</v>
      </c>
      <c r="F30" s="121"/>
      <c r="G30" s="60" t="s">
        <v>99</v>
      </c>
      <c r="H30" s="116"/>
    </row>
    <row r="31" spans="1:8" ht="14.4">
      <c r="A31" s="121"/>
      <c r="B31" s="121"/>
      <c r="C31" s="122"/>
      <c r="D31" s="68" t="s">
        <v>137</v>
      </c>
      <c r="E31" s="68">
        <v>0</v>
      </c>
      <c r="F31" s="121"/>
      <c r="G31" s="60" t="s">
        <v>99</v>
      </c>
      <c r="H31" s="117"/>
    </row>
    <row r="32" spans="1:8" ht="28.8">
      <c r="A32" s="121"/>
      <c r="B32" s="121"/>
      <c r="C32" s="68" t="s">
        <v>113</v>
      </c>
      <c r="D32" s="67" t="s">
        <v>138</v>
      </c>
      <c r="E32" s="68">
        <v>0</v>
      </c>
      <c r="F32" s="121"/>
      <c r="G32" s="60" t="s">
        <v>140</v>
      </c>
      <c r="H32" s="87" t="s">
        <v>231</v>
      </c>
    </row>
    <row r="33" spans="1:8" ht="43.2">
      <c r="A33" s="80">
        <v>9</v>
      </c>
      <c r="B33" s="80">
        <v>21739022</v>
      </c>
      <c r="C33" s="80" t="s">
        <v>113</v>
      </c>
      <c r="D33" s="80" t="s">
        <v>139</v>
      </c>
      <c r="E33" s="68">
        <v>0</v>
      </c>
      <c r="F33" s="68">
        <v>0</v>
      </c>
      <c r="G33" s="60" t="s">
        <v>99</v>
      </c>
      <c r="H33" s="87" t="s">
        <v>232</v>
      </c>
    </row>
    <row r="34" spans="1:8" ht="14.4">
      <c r="A34" s="119">
        <v>10</v>
      </c>
      <c r="B34" s="119">
        <v>21739023</v>
      </c>
      <c r="C34" s="68" t="s">
        <v>103</v>
      </c>
      <c r="D34" s="68" t="s">
        <v>141</v>
      </c>
      <c r="E34" s="68">
        <v>1</v>
      </c>
      <c r="F34" s="119">
        <v>1.25</v>
      </c>
      <c r="G34" s="60" t="s">
        <v>99</v>
      </c>
      <c r="H34" s="81"/>
    </row>
    <row r="35" spans="1:8" ht="14.4">
      <c r="A35" s="119"/>
      <c r="B35" s="119"/>
      <c r="C35" s="68" t="s">
        <v>102</v>
      </c>
      <c r="D35" s="68" t="s">
        <v>107</v>
      </c>
      <c r="E35" s="68">
        <v>0.25</v>
      </c>
      <c r="F35" s="119"/>
      <c r="G35" s="68" t="s">
        <v>142</v>
      </c>
      <c r="H35" s="81"/>
    </row>
    <row r="36" spans="1:8" s="69" customFormat="1" ht="14.4">
      <c r="A36" s="68">
        <v>11</v>
      </c>
      <c r="B36" s="68">
        <v>21739024</v>
      </c>
      <c r="C36" s="68" t="s">
        <v>113</v>
      </c>
      <c r="D36" s="67" t="s">
        <v>143</v>
      </c>
      <c r="E36" s="68">
        <v>0</v>
      </c>
      <c r="F36" s="68">
        <v>0</v>
      </c>
      <c r="G36" s="68" t="s">
        <v>144</v>
      </c>
      <c r="H36" s="87" t="s">
        <v>228</v>
      </c>
    </row>
    <row r="37" spans="1:8" ht="14.4">
      <c r="A37" s="119">
        <v>12</v>
      </c>
      <c r="B37" s="119">
        <v>21739025</v>
      </c>
      <c r="C37" s="68" t="s">
        <v>145</v>
      </c>
      <c r="D37" s="68" t="s">
        <v>146</v>
      </c>
      <c r="E37" s="68">
        <v>1</v>
      </c>
      <c r="F37" s="119">
        <v>1</v>
      </c>
      <c r="G37" s="81" t="s">
        <v>99</v>
      </c>
      <c r="H37" s="81"/>
    </row>
    <row r="38" spans="1:8" ht="14.4">
      <c r="A38" s="119"/>
      <c r="B38" s="119"/>
      <c r="C38" s="119" t="s">
        <v>102</v>
      </c>
      <c r="D38" s="67" t="s">
        <v>147</v>
      </c>
      <c r="E38" s="120">
        <v>0</v>
      </c>
      <c r="F38" s="119"/>
      <c r="G38" s="68"/>
      <c r="H38" s="113" t="s">
        <v>234</v>
      </c>
    </row>
    <row r="39" spans="1:8" ht="28.8">
      <c r="A39" s="119"/>
      <c r="B39" s="119"/>
      <c r="C39" s="119"/>
      <c r="D39" s="67" t="s">
        <v>148</v>
      </c>
      <c r="E39" s="120"/>
      <c r="F39" s="119"/>
      <c r="G39" s="68" t="s">
        <v>153</v>
      </c>
      <c r="H39" s="118"/>
    </row>
    <row r="40" spans="1:8" ht="14.4">
      <c r="A40" s="119"/>
      <c r="B40" s="119"/>
      <c r="C40" s="119"/>
      <c r="D40" s="67" t="s">
        <v>149</v>
      </c>
      <c r="E40" s="120"/>
      <c r="F40" s="119"/>
      <c r="G40" s="68"/>
      <c r="H40" s="118"/>
    </row>
    <row r="41" spans="1:8" ht="28.8">
      <c r="A41" s="119"/>
      <c r="B41" s="119"/>
      <c r="C41" s="119"/>
      <c r="D41" s="67" t="s">
        <v>150</v>
      </c>
      <c r="E41" s="120"/>
      <c r="F41" s="119"/>
      <c r="G41" s="68"/>
      <c r="H41" s="118"/>
    </row>
    <row r="42" spans="1:8" ht="14.4">
      <c r="A42" s="119"/>
      <c r="B42" s="119"/>
      <c r="C42" s="119"/>
      <c r="D42" s="67" t="s">
        <v>151</v>
      </c>
      <c r="E42" s="120"/>
      <c r="F42" s="119"/>
      <c r="G42" s="68"/>
      <c r="H42" s="118"/>
    </row>
    <row r="43" spans="1:8" ht="14.4">
      <c r="A43" s="119"/>
      <c r="B43" s="119"/>
      <c r="C43" s="119"/>
      <c r="D43" s="67" t="s">
        <v>152</v>
      </c>
      <c r="E43" s="120"/>
      <c r="F43" s="119"/>
      <c r="G43" s="68"/>
      <c r="H43" s="114"/>
    </row>
    <row r="44" spans="1:8" ht="14.4">
      <c r="A44" s="119">
        <v>13</v>
      </c>
      <c r="B44" s="119">
        <v>21739026</v>
      </c>
      <c r="C44" s="119" t="s">
        <v>145</v>
      </c>
      <c r="D44" s="68" t="s">
        <v>154</v>
      </c>
      <c r="E44" s="68">
        <v>2</v>
      </c>
      <c r="F44" s="119">
        <v>2</v>
      </c>
      <c r="G44" s="68" t="s">
        <v>99</v>
      </c>
      <c r="H44" s="113" t="s">
        <v>224</v>
      </c>
    </row>
    <row r="45" spans="1:8" ht="14.4">
      <c r="A45" s="119"/>
      <c r="B45" s="119"/>
      <c r="C45" s="119"/>
      <c r="D45" s="68" t="s">
        <v>155</v>
      </c>
      <c r="E45" s="68">
        <v>0</v>
      </c>
      <c r="F45" s="119"/>
      <c r="G45" s="68" t="s">
        <v>99</v>
      </c>
      <c r="H45" s="114"/>
    </row>
    <row r="46" spans="1:8" ht="14.4">
      <c r="A46" s="119">
        <v>14</v>
      </c>
      <c r="B46" s="119">
        <v>21739027</v>
      </c>
      <c r="C46" s="68" t="s">
        <v>103</v>
      </c>
      <c r="D46" s="68" t="s">
        <v>156</v>
      </c>
      <c r="E46" s="68">
        <v>2</v>
      </c>
      <c r="F46" s="119">
        <v>2</v>
      </c>
      <c r="G46" s="81" t="s">
        <v>99</v>
      </c>
      <c r="H46" s="81"/>
    </row>
    <row r="47" spans="1:8" ht="14.4">
      <c r="A47" s="119"/>
      <c r="B47" s="119"/>
      <c r="C47" s="68" t="s">
        <v>113</v>
      </c>
      <c r="D47" s="68" t="s">
        <v>109</v>
      </c>
      <c r="E47" s="68">
        <v>0</v>
      </c>
      <c r="F47" s="119"/>
      <c r="G47" s="81"/>
      <c r="H47" s="87" t="s">
        <v>234</v>
      </c>
    </row>
    <row r="48" spans="1:8" ht="19.5" customHeight="1">
      <c r="A48" s="68">
        <v>15</v>
      </c>
      <c r="B48" s="68">
        <v>21739029</v>
      </c>
      <c r="C48" s="68" t="s">
        <v>102</v>
      </c>
      <c r="D48" s="67" t="s">
        <v>107</v>
      </c>
      <c r="E48" s="68">
        <v>0.25</v>
      </c>
      <c r="F48" s="68">
        <v>0.25</v>
      </c>
      <c r="G48" s="68" t="s">
        <v>235</v>
      </c>
      <c r="H48" s="81"/>
    </row>
    <row r="49" spans="1:8" ht="14.4">
      <c r="A49" s="119">
        <v>16</v>
      </c>
      <c r="B49" s="119">
        <v>21739030</v>
      </c>
      <c r="C49" s="68" t="s">
        <v>103</v>
      </c>
      <c r="D49" s="67" t="s">
        <v>157</v>
      </c>
      <c r="E49" s="68">
        <v>2</v>
      </c>
      <c r="F49" s="119">
        <v>2</v>
      </c>
      <c r="G49" s="81" t="s">
        <v>99</v>
      </c>
      <c r="H49" s="81"/>
    </row>
    <row r="50" spans="1:8" ht="14.4">
      <c r="A50" s="119"/>
      <c r="B50" s="119"/>
      <c r="C50" s="119" t="s">
        <v>102</v>
      </c>
      <c r="D50" s="67" t="s">
        <v>160</v>
      </c>
      <c r="E50" s="87">
        <v>0</v>
      </c>
      <c r="F50" s="119"/>
      <c r="G50" s="68" t="s">
        <v>100</v>
      </c>
      <c r="H50" s="113" t="s">
        <v>236</v>
      </c>
    </row>
    <row r="51" spans="1:8" ht="28.8">
      <c r="A51" s="119"/>
      <c r="B51" s="119"/>
      <c r="C51" s="119"/>
      <c r="D51" s="67" t="s">
        <v>158</v>
      </c>
      <c r="E51" s="87">
        <v>0</v>
      </c>
      <c r="F51" s="119"/>
      <c r="G51" s="68" t="s">
        <v>162</v>
      </c>
      <c r="H51" s="118"/>
    </row>
    <row r="52" spans="1:8" ht="14.4">
      <c r="A52" s="119"/>
      <c r="B52" s="119"/>
      <c r="C52" s="119"/>
      <c r="D52" s="68" t="s">
        <v>159</v>
      </c>
      <c r="E52" s="87">
        <v>0</v>
      </c>
      <c r="F52" s="119"/>
      <c r="G52" s="68" t="s">
        <v>161</v>
      </c>
      <c r="H52" s="114"/>
    </row>
    <row r="53" spans="1:8" ht="14.4">
      <c r="A53" s="119">
        <v>17</v>
      </c>
      <c r="B53" s="119">
        <v>21739032</v>
      </c>
      <c r="C53" s="68" t="s">
        <v>103</v>
      </c>
      <c r="D53" s="68" t="s">
        <v>163</v>
      </c>
      <c r="E53" s="68">
        <v>2</v>
      </c>
      <c r="F53" s="119">
        <v>5.25</v>
      </c>
      <c r="G53" s="68" t="s">
        <v>167</v>
      </c>
      <c r="H53" s="81"/>
    </row>
    <row r="54" spans="1:8" ht="14.4">
      <c r="A54" s="119"/>
      <c r="B54" s="119"/>
      <c r="C54" s="119" t="s">
        <v>106</v>
      </c>
      <c r="D54" s="68" t="s">
        <v>164</v>
      </c>
      <c r="E54" s="87">
        <v>0</v>
      </c>
      <c r="F54" s="119"/>
      <c r="G54" s="68" t="s">
        <v>100</v>
      </c>
      <c r="H54" s="113" t="s">
        <v>224</v>
      </c>
    </row>
    <row r="55" spans="1:8" ht="14.4">
      <c r="A55" s="119"/>
      <c r="B55" s="119"/>
      <c r="C55" s="119"/>
      <c r="D55" s="68" t="s">
        <v>165</v>
      </c>
      <c r="E55" s="68">
        <v>3</v>
      </c>
      <c r="F55" s="119"/>
      <c r="G55" s="68" t="s">
        <v>100</v>
      </c>
      <c r="H55" s="114"/>
    </row>
    <row r="56" spans="1:8" ht="14.4">
      <c r="A56" s="119"/>
      <c r="B56" s="119"/>
      <c r="C56" s="119" t="s">
        <v>102</v>
      </c>
      <c r="D56" s="68" t="s">
        <v>166</v>
      </c>
      <c r="E56" s="87">
        <v>0</v>
      </c>
      <c r="F56" s="119"/>
      <c r="G56" s="68"/>
      <c r="H56" s="88" t="s">
        <v>237</v>
      </c>
    </row>
    <row r="57" spans="1:8" ht="14.4">
      <c r="A57" s="119"/>
      <c r="B57" s="119"/>
      <c r="C57" s="119"/>
      <c r="D57" s="68" t="s">
        <v>107</v>
      </c>
      <c r="E57" s="68">
        <v>0.25</v>
      </c>
      <c r="F57" s="119"/>
      <c r="G57" s="68" t="s">
        <v>168</v>
      </c>
      <c r="H57" s="81"/>
    </row>
    <row r="58" spans="1:8" ht="14.4">
      <c r="A58" s="119">
        <v>18</v>
      </c>
      <c r="B58" s="119">
        <v>21739034</v>
      </c>
      <c r="C58" s="119" t="s">
        <v>103</v>
      </c>
      <c r="D58" s="68" t="s">
        <v>169</v>
      </c>
      <c r="E58" s="119">
        <v>4</v>
      </c>
      <c r="F58" s="119">
        <v>7</v>
      </c>
      <c r="G58" s="68" t="s">
        <v>167</v>
      </c>
      <c r="H58" s="81"/>
    </row>
    <row r="59" spans="1:8" ht="14.4">
      <c r="A59" s="119"/>
      <c r="B59" s="119"/>
      <c r="C59" s="119"/>
      <c r="D59" s="68" t="s">
        <v>170</v>
      </c>
      <c r="E59" s="119"/>
      <c r="F59" s="119"/>
      <c r="G59" s="68" t="s">
        <v>167</v>
      </c>
      <c r="H59" s="81"/>
    </row>
    <row r="60" spans="1:8" ht="14.4">
      <c r="A60" s="119"/>
      <c r="B60" s="119"/>
      <c r="C60" s="119"/>
      <c r="D60" s="68" t="s">
        <v>171</v>
      </c>
      <c r="E60" s="119"/>
      <c r="F60" s="119"/>
      <c r="G60" s="68" t="s">
        <v>167</v>
      </c>
      <c r="H60" s="81"/>
    </row>
    <row r="61" spans="1:8" ht="28.8">
      <c r="A61" s="119"/>
      <c r="B61" s="119"/>
      <c r="C61" s="119" t="s">
        <v>106</v>
      </c>
      <c r="D61" s="98" t="s">
        <v>238</v>
      </c>
      <c r="E61" s="119">
        <v>3</v>
      </c>
      <c r="F61" s="119"/>
      <c r="G61" s="68" t="s">
        <v>100</v>
      </c>
      <c r="H61" s="81"/>
    </row>
    <row r="62" spans="1:8" ht="28.8">
      <c r="A62" s="119"/>
      <c r="B62" s="119"/>
      <c r="C62" s="119"/>
      <c r="D62" s="67" t="s">
        <v>172</v>
      </c>
      <c r="E62" s="119"/>
      <c r="F62" s="119"/>
      <c r="G62" s="68" t="s">
        <v>100</v>
      </c>
      <c r="H62" s="81"/>
    </row>
    <row r="63" spans="1:8" ht="14.4">
      <c r="A63" s="119"/>
      <c r="B63" s="119"/>
      <c r="C63" s="119" t="s">
        <v>102</v>
      </c>
      <c r="D63" s="67" t="s">
        <v>173</v>
      </c>
      <c r="E63" s="120">
        <v>0</v>
      </c>
      <c r="F63" s="119"/>
      <c r="G63" s="68" t="s">
        <v>181</v>
      </c>
      <c r="H63" s="113" t="s">
        <v>237</v>
      </c>
    </row>
    <row r="64" spans="1:8" ht="14.4">
      <c r="A64" s="119"/>
      <c r="B64" s="119"/>
      <c r="C64" s="119"/>
      <c r="D64" s="67" t="s">
        <v>174</v>
      </c>
      <c r="E64" s="120"/>
      <c r="F64" s="119"/>
      <c r="G64" s="68" t="s">
        <v>99</v>
      </c>
      <c r="H64" s="118"/>
    </row>
    <row r="65" spans="1:8" ht="14.4">
      <c r="A65" s="119"/>
      <c r="B65" s="119"/>
      <c r="C65" s="119"/>
      <c r="D65" s="67" t="s">
        <v>175</v>
      </c>
      <c r="E65" s="120"/>
      <c r="F65" s="119"/>
      <c r="G65" s="68" t="s">
        <v>99</v>
      </c>
      <c r="H65" s="118"/>
    </row>
    <row r="66" spans="1:8" ht="28.8">
      <c r="A66" s="119"/>
      <c r="B66" s="119"/>
      <c r="C66" s="119"/>
      <c r="D66" s="67" t="s">
        <v>176</v>
      </c>
      <c r="E66" s="120"/>
      <c r="F66" s="119"/>
      <c r="G66" s="68" t="s">
        <v>99</v>
      </c>
      <c r="H66" s="118"/>
    </row>
    <row r="67" spans="1:8" ht="28.8">
      <c r="A67" s="119"/>
      <c r="B67" s="119"/>
      <c r="C67" s="119"/>
      <c r="D67" s="67" t="s">
        <v>177</v>
      </c>
      <c r="E67" s="120"/>
      <c r="F67" s="119"/>
      <c r="G67" s="68" t="s">
        <v>99</v>
      </c>
      <c r="H67" s="118"/>
    </row>
    <row r="68" spans="1:8" ht="28.8">
      <c r="A68" s="119"/>
      <c r="B68" s="119"/>
      <c r="C68" s="119"/>
      <c r="D68" s="67" t="s">
        <v>178</v>
      </c>
      <c r="E68" s="120"/>
      <c r="F68" s="119"/>
      <c r="G68" s="68" t="s">
        <v>99</v>
      </c>
      <c r="H68" s="118"/>
    </row>
    <row r="69" spans="1:8" ht="28.8">
      <c r="A69" s="119"/>
      <c r="B69" s="119"/>
      <c r="C69" s="119"/>
      <c r="D69" s="67" t="s">
        <v>179</v>
      </c>
      <c r="E69" s="120"/>
      <c r="F69" s="119"/>
      <c r="G69" s="68" t="s">
        <v>99</v>
      </c>
      <c r="H69" s="118"/>
    </row>
    <row r="70" spans="1:8" ht="14.4">
      <c r="A70" s="119"/>
      <c r="B70" s="119"/>
      <c r="C70" s="119"/>
      <c r="D70" s="68" t="s">
        <v>180</v>
      </c>
      <c r="E70" s="120"/>
      <c r="F70" s="119"/>
      <c r="G70" s="68" t="s">
        <v>99</v>
      </c>
      <c r="H70" s="114"/>
    </row>
    <row r="71" spans="1:8" ht="28.8">
      <c r="A71" s="119">
        <v>19</v>
      </c>
      <c r="B71" s="119">
        <v>21739035</v>
      </c>
      <c r="C71" s="68" t="s">
        <v>106</v>
      </c>
      <c r="D71" s="67" t="s">
        <v>182</v>
      </c>
      <c r="E71" s="68">
        <v>2.4</v>
      </c>
      <c r="F71" s="119">
        <v>2.65</v>
      </c>
      <c r="G71" s="68" t="s">
        <v>100</v>
      </c>
      <c r="H71" s="81"/>
    </row>
    <row r="72" spans="1:8" ht="14.4">
      <c r="A72" s="119"/>
      <c r="B72" s="119"/>
      <c r="C72" s="119" t="s">
        <v>185</v>
      </c>
      <c r="D72" s="67" t="s">
        <v>183</v>
      </c>
      <c r="E72" s="68">
        <v>0.25</v>
      </c>
      <c r="F72" s="119"/>
      <c r="G72" s="68" t="s">
        <v>186</v>
      </c>
      <c r="H72" s="81"/>
    </row>
    <row r="73" spans="1:8" ht="14.4">
      <c r="A73" s="119"/>
      <c r="B73" s="119"/>
      <c r="C73" s="119"/>
      <c r="D73" s="67" t="s">
        <v>184</v>
      </c>
      <c r="E73" s="87">
        <v>0</v>
      </c>
      <c r="F73" s="119"/>
      <c r="G73" s="68"/>
      <c r="H73" s="87" t="s">
        <v>239</v>
      </c>
    </row>
    <row r="74" spans="1:8" ht="14.4">
      <c r="A74" s="119">
        <v>20</v>
      </c>
      <c r="B74" s="119">
        <v>21739036</v>
      </c>
      <c r="C74" s="68" t="s">
        <v>103</v>
      </c>
      <c r="D74" s="67" t="s">
        <v>187</v>
      </c>
      <c r="E74" s="68">
        <v>2</v>
      </c>
      <c r="F74" s="119">
        <v>5</v>
      </c>
      <c r="G74" s="81" t="s">
        <v>99</v>
      </c>
      <c r="H74" s="81"/>
    </row>
    <row r="75" spans="1:8" ht="28.8">
      <c r="A75" s="119"/>
      <c r="B75" s="119"/>
      <c r="C75" s="119" t="s">
        <v>106</v>
      </c>
      <c r="D75" s="67" t="s">
        <v>188</v>
      </c>
      <c r="E75" s="87">
        <v>0</v>
      </c>
      <c r="F75" s="119"/>
      <c r="G75" s="68" t="s">
        <v>100</v>
      </c>
      <c r="H75" s="113" t="s">
        <v>224</v>
      </c>
    </row>
    <row r="76" spans="1:8" ht="28.8">
      <c r="A76" s="119"/>
      <c r="B76" s="119"/>
      <c r="C76" s="119"/>
      <c r="D76" s="67" t="s">
        <v>189</v>
      </c>
      <c r="E76" s="68">
        <v>3</v>
      </c>
      <c r="F76" s="119"/>
      <c r="G76" s="68" t="s">
        <v>100</v>
      </c>
      <c r="H76" s="114"/>
    </row>
    <row r="77" spans="1:8" ht="14.4">
      <c r="A77" s="119">
        <v>21</v>
      </c>
      <c r="B77" s="119">
        <v>21739038</v>
      </c>
      <c r="C77" s="68" t="s">
        <v>103</v>
      </c>
      <c r="D77" s="68" t="s">
        <v>190</v>
      </c>
      <c r="E77" s="68">
        <v>2</v>
      </c>
      <c r="F77" s="119">
        <v>2</v>
      </c>
      <c r="G77" s="81" t="s">
        <v>99</v>
      </c>
      <c r="H77" s="81"/>
    </row>
    <row r="78" spans="1:8" ht="14.4">
      <c r="A78" s="119"/>
      <c r="B78" s="119"/>
      <c r="C78" s="68" t="s">
        <v>102</v>
      </c>
      <c r="D78" s="68" t="s">
        <v>191</v>
      </c>
      <c r="E78" s="87">
        <v>0</v>
      </c>
      <c r="F78" s="119"/>
      <c r="G78" s="68"/>
      <c r="H78" s="87" t="s">
        <v>239</v>
      </c>
    </row>
    <row r="79" spans="1:8" ht="33.75" customHeight="1">
      <c r="A79" s="68">
        <v>22</v>
      </c>
      <c r="B79" s="68">
        <v>21739042</v>
      </c>
      <c r="C79" s="68" t="s">
        <v>103</v>
      </c>
      <c r="D79" s="67" t="s">
        <v>192</v>
      </c>
      <c r="E79" s="68">
        <v>0.25</v>
      </c>
      <c r="F79" s="68">
        <v>0.25</v>
      </c>
      <c r="G79" s="81" t="s">
        <v>99</v>
      </c>
      <c r="H79" s="81"/>
    </row>
    <row r="80" spans="1:8" ht="14.4">
      <c r="A80" s="119">
        <v>23</v>
      </c>
      <c r="B80" s="119">
        <v>21739047</v>
      </c>
      <c r="C80" s="68" t="s">
        <v>106</v>
      </c>
      <c r="D80" s="68" t="s">
        <v>193</v>
      </c>
      <c r="E80" s="68">
        <v>3</v>
      </c>
      <c r="F80" s="119">
        <v>3</v>
      </c>
      <c r="G80" s="68" t="s">
        <v>195</v>
      </c>
      <c r="H80" s="81"/>
    </row>
    <row r="81" spans="1:8" ht="14.4">
      <c r="A81" s="119"/>
      <c r="B81" s="119"/>
      <c r="C81" s="68" t="s">
        <v>102</v>
      </c>
      <c r="D81" s="68" t="s">
        <v>194</v>
      </c>
      <c r="E81" s="87">
        <v>0</v>
      </c>
      <c r="F81" s="119"/>
      <c r="G81" s="68" t="s">
        <v>196</v>
      </c>
      <c r="H81" s="87" t="s">
        <v>239</v>
      </c>
    </row>
    <row r="82" spans="1:8" ht="14.4">
      <c r="A82" s="68">
        <v>24</v>
      </c>
      <c r="B82" s="68">
        <v>21739049</v>
      </c>
      <c r="C82" s="68" t="s">
        <v>103</v>
      </c>
      <c r="D82" s="68" t="s">
        <v>197</v>
      </c>
      <c r="E82" s="68">
        <v>2</v>
      </c>
      <c r="F82" s="68">
        <v>2</v>
      </c>
      <c r="G82" s="81" t="s">
        <v>99</v>
      </c>
      <c r="H82" s="81"/>
    </row>
  </sheetData>
  <mergeCells count="84">
    <mergeCell ref="B9:B17"/>
    <mergeCell ref="F9:F17"/>
    <mergeCell ref="B28:B32"/>
    <mergeCell ref="C24:C25"/>
    <mergeCell ref="F2:F4"/>
    <mergeCell ref="A2:A4"/>
    <mergeCell ref="B2:B4"/>
    <mergeCell ref="C3:C4"/>
    <mergeCell ref="A18:A23"/>
    <mergeCell ref="B18:B23"/>
    <mergeCell ref="C20:C23"/>
    <mergeCell ref="F18:F23"/>
    <mergeCell ref="F6:F7"/>
    <mergeCell ref="A6:A7"/>
    <mergeCell ref="B6:B7"/>
    <mergeCell ref="C10:C11"/>
    <mergeCell ref="C12:C17"/>
    <mergeCell ref="A9:A17"/>
    <mergeCell ref="A53:A57"/>
    <mergeCell ref="A34:A35"/>
    <mergeCell ref="B34:B35"/>
    <mergeCell ref="A37:A43"/>
    <mergeCell ref="B37:B43"/>
    <mergeCell ref="A46:A47"/>
    <mergeCell ref="B46:B47"/>
    <mergeCell ref="A44:A45"/>
    <mergeCell ref="B44:B45"/>
    <mergeCell ref="A49:A52"/>
    <mergeCell ref="B49:B52"/>
    <mergeCell ref="F24:F27"/>
    <mergeCell ref="F28:F32"/>
    <mergeCell ref="F34:F35"/>
    <mergeCell ref="F37:F43"/>
    <mergeCell ref="F44:F45"/>
    <mergeCell ref="F46:F47"/>
    <mergeCell ref="C38:C43"/>
    <mergeCell ref="E38:E43"/>
    <mergeCell ref="C44:C45"/>
    <mergeCell ref="C26:C27"/>
    <mergeCell ref="A24:A27"/>
    <mergeCell ref="B24:B27"/>
    <mergeCell ref="C28:C31"/>
    <mergeCell ref="A28:A32"/>
    <mergeCell ref="A71:A73"/>
    <mergeCell ref="C75:C76"/>
    <mergeCell ref="A74:A76"/>
    <mergeCell ref="B74:B76"/>
    <mergeCell ref="F58:F70"/>
    <mergeCell ref="A58:A70"/>
    <mergeCell ref="F74:F76"/>
    <mergeCell ref="E58:E60"/>
    <mergeCell ref="B58:B70"/>
    <mergeCell ref="F53:F57"/>
    <mergeCell ref="F49:F52"/>
    <mergeCell ref="C72:C73"/>
    <mergeCell ref="B71:B73"/>
    <mergeCell ref="F71:F73"/>
    <mergeCell ref="E61:E62"/>
    <mergeCell ref="C58:C60"/>
    <mergeCell ref="C61:C62"/>
    <mergeCell ref="E63:E70"/>
    <mergeCell ref="C63:C70"/>
    <mergeCell ref="C50:C52"/>
    <mergeCell ref="C56:C57"/>
    <mergeCell ref="C54:C55"/>
    <mergeCell ref="B53:B57"/>
    <mergeCell ref="F77:F78"/>
    <mergeCell ref="F80:F81"/>
    <mergeCell ref="A80:A81"/>
    <mergeCell ref="B80:B81"/>
    <mergeCell ref="A77:A78"/>
    <mergeCell ref="B77:B78"/>
    <mergeCell ref="H75:H76"/>
    <mergeCell ref="H38:H43"/>
    <mergeCell ref="H44:H45"/>
    <mergeCell ref="H50:H52"/>
    <mergeCell ref="H54:H55"/>
    <mergeCell ref="H63:H70"/>
    <mergeCell ref="H3:H4"/>
    <mergeCell ref="H12:H17"/>
    <mergeCell ref="H26:H27"/>
    <mergeCell ref="H24:H25"/>
    <mergeCell ref="H28:H31"/>
    <mergeCell ref="H10:H11"/>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5"/>
  <sheetViews>
    <sheetView tabSelected="1" workbookViewId="0">
      <pane ySplit="1" topLeftCell="A2" activePane="bottomLeft" state="frozen"/>
      <selection pane="bottomLeft" activeCell="G4" sqref="G4"/>
    </sheetView>
  </sheetViews>
  <sheetFormatPr defaultRowHeight="14.4"/>
  <cols>
    <col min="1" max="1" width="47.6640625" style="66" customWidth="1"/>
    <col min="2" max="3" width="11.77734375" style="66" bestFit="1" customWidth="1"/>
    <col min="4" max="4" width="10.33203125" style="66" bestFit="1" customWidth="1"/>
    <col min="5" max="5" width="6.44140625" style="66" bestFit="1" customWidth="1"/>
    <col min="6" max="6" width="10.33203125" style="66" bestFit="1" customWidth="1"/>
    <col min="7" max="7" width="12.6640625" style="66" customWidth="1"/>
    <col min="8" max="8" width="10.33203125" style="66" bestFit="1" customWidth="1"/>
    <col min="9" max="10" width="9.109375" style="66" bestFit="1" customWidth="1"/>
    <col min="11" max="12" width="7.88671875" style="66" bestFit="1" customWidth="1"/>
  </cols>
  <sheetData>
    <row r="1" spans="1:12" ht="34.799999999999997">
      <c r="A1" s="99" t="s">
        <v>212</v>
      </c>
      <c r="B1" s="99" t="s">
        <v>211</v>
      </c>
      <c r="C1" s="100" t="s">
        <v>210</v>
      </c>
      <c r="D1" s="101" t="s">
        <v>209</v>
      </c>
      <c r="E1" s="100" t="s">
        <v>208</v>
      </c>
      <c r="F1" s="100" t="s">
        <v>207</v>
      </c>
      <c r="G1" s="100" t="s">
        <v>0</v>
      </c>
      <c r="H1" s="101" t="s">
        <v>206</v>
      </c>
      <c r="I1" s="100" t="s">
        <v>205</v>
      </c>
      <c r="J1" s="100" t="s">
        <v>204</v>
      </c>
      <c r="K1" s="102" t="s">
        <v>203</v>
      </c>
      <c r="L1" s="102" t="s">
        <v>202</v>
      </c>
    </row>
    <row r="2" spans="1:12" s="77" customFormat="1" ht="17.399999999999999">
      <c r="A2" s="74">
        <v>1</v>
      </c>
      <c r="B2" s="74">
        <v>21739001</v>
      </c>
      <c r="C2" s="74">
        <v>0</v>
      </c>
      <c r="D2" s="75">
        <f>(C2-MIN(C$2:C$48))/(MAX(C$2:C$48)-MIN(C$2:C$48))*40+60</f>
        <v>60</v>
      </c>
      <c r="E2" s="74">
        <v>0</v>
      </c>
      <c r="F2" s="75">
        <f>(E2-MIN(E$2:E$48))/(MAX(E$2:E$48)-MIN(E$2:E$48))*40+60</f>
        <v>60</v>
      </c>
      <c r="G2" s="76">
        <v>86.276595744680847</v>
      </c>
      <c r="H2" s="75">
        <f>(G2-MIN(G$2:G$48))/(MAX(G$2:G$48)-MIN(G$2:G$48))*40+60</f>
        <v>96.15515600689298</v>
      </c>
      <c r="I2" s="75">
        <f>G2*0.3+D2*0.7</f>
        <v>67.88297872340425</v>
      </c>
      <c r="J2" s="75">
        <f>G2*0.3+D2*0.5+F2*0.2</f>
        <v>67.88297872340425</v>
      </c>
      <c r="K2" s="74">
        <f>RANK(I2,$I$2:$I$48,0)</f>
        <v>19</v>
      </c>
      <c r="L2" s="74">
        <f>RANK(J2,$J$2:$J$48,0)</f>
        <v>28</v>
      </c>
    </row>
    <row r="3" spans="1:12" s="77" customFormat="1" ht="17.399999999999999">
      <c r="A3" s="74">
        <v>2</v>
      </c>
      <c r="B3" s="74">
        <v>21739002</v>
      </c>
      <c r="C3" s="74">
        <v>0</v>
      </c>
      <c r="D3" s="75">
        <f t="shared" ref="D3:D48" si="0">(C3-MIN(C$2:C$48))/(MAX(C$2:C$48)-MIN(C$2:C$48))*40+60</f>
        <v>60</v>
      </c>
      <c r="E3" s="74">
        <v>5</v>
      </c>
      <c r="F3" s="75">
        <f>(E3-MIN(E$2:E$48))/(MAX(E$2:E$48)-MIN(E$2:E$48))*40+60</f>
        <v>88.571428571428569</v>
      </c>
      <c r="G3" s="76">
        <v>87.69</v>
      </c>
      <c r="H3" s="75">
        <f t="shared" ref="H3:H48" si="1">(G3-MIN(G$2:G$48))/(MAX(G$2:G$48)-MIN(G$2:G$48))*40+60</f>
        <v>97.801003793811546</v>
      </c>
      <c r="I3" s="75">
        <f>G3*0.3+D3*0.7</f>
        <v>68.307000000000002</v>
      </c>
      <c r="J3" s="75">
        <f t="shared" ref="J3:J48" si="2">G3*0.3+D3*0.5+F3*0.2</f>
        <v>74.02128571428571</v>
      </c>
      <c r="K3" s="74">
        <f t="shared" ref="K3:K48" si="3">RANK(I3,$I$2:$I$48,0)</f>
        <v>12</v>
      </c>
      <c r="L3" s="74">
        <f t="shared" ref="L3:L48" si="4">RANK(J3,$J$2:$J$48,0)</f>
        <v>9</v>
      </c>
    </row>
    <row r="4" spans="1:12" s="77" customFormat="1" ht="17.399999999999999">
      <c r="A4" s="74">
        <v>3</v>
      </c>
      <c r="B4" s="74">
        <v>21739003</v>
      </c>
      <c r="C4" s="74">
        <v>0</v>
      </c>
      <c r="D4" s="75">
        <f t="shared" si="0"/>
        <v>60</v>
      </c>
      <c r="E4" s="74">
        <v>0.25</v>
      </c>
      <c r="F4" s="75">
        <f t="shared" ref="F4:F48" si="5">(E4-MIN(E$2:E$48))/(MAX(E$2:E$48)-MIN(E$2:E$48))*40+60</f>
        <v>61.428571428571431</v>
      </c>
      <c r="G4" s="76">
        <v>85.089430894308933</v>
      </c>
      <c r="H4" s="75">
        <f t="shared" si="1"/>
        <v>94.772754167971854</v>
      </c>
      <c r="I4" s="75">
        <f t="shared" ref="I4:I48" si="6">G4*0.3+D4*0.7</f>
        <v>67.526829268292687</v>
      </c>
      <c r="J4" s="75">
        <f t="shared" si="2"/>
        <v>67.812543554006965</v>
      </c>
      <c r="K4" s="74">
        <f t="shared" si="3"/>
        <v>28</v>
      </c>
      <c r="L4" s="74">
        <f t="shared" si="4"/>
        <v>31</v>
      </c>
    </row>
    <row r="5" spans="1:12" s="77" customFormat="1" ht="17.399999999999999">
      <c r="A5" s="74">
        <v>4</v>
      </c>
      <c r="B5" s="74">
        <v>21739004</v>
      </c>
      <c r="C5" s="74">
        <v>0</v>
      </c>
      <c r="D5" s="75">
        <f t="shared" si="0"/>
        <v>60</v>
      </c>
      <c r="E5" s="74">
        <v>0</v>
      </c>
      <c r="F5" s="75">
        <f t="shared" si="5"/>
        <v>60</v>
      </c>
      <c r="G5" s="76">
        <v>86.358974358974393</v>
      </c>
      <c r="H5" s="75">
        <f t="shared" si="1"/>
        <v>96.251082320623965</v>
      </c>
      <c r="I5" s="75">
        <f t="shared" si="6"/>
        <v>67.907692307692315</v>
      </c>
      <c r="J5" s="75">
        <f t="shared" si="2"/>
        <v>67.907692307692315</v>
      </c>
      <c r="K5" s="74">
        <f t="shared" si="3"/>
        <v>16</v>
      </c>
      <c r="L5" s="74">
        <f t="shared" si="4"/>
        <v>26</v>
      </c>
    </row>
    <row r="6" spans="1:12" s="77" customFormat="1" ht="18" customHeight="1">
      <c r="A6" s="74">
        <v>5</v>
      </c>
      <c r="B6" s="74">
        <v>21739005</v>
      </c>
      <c r="C6" s="74">
        <v>0</v>
      </c>
      <c r="D6" s="75">
        <f t="shared" si="0"/>
        <v>60</v>
      </c>
      <c r="E6" s="74">
        <v>0</v>
      </c>
      <c r="F6" s="75">
        <f t="shared" si="5"/>
        <v>60</v>
      </c>
      <c r="G6" s="76">
        <v>71.181818181818187</v>
      </c>
      <c r="H6" s="75">
        <f t="shared" si="1"/>
        <v>78.577944000936583</v>
      </c>
      <c r="I6" s="75">
        <f t="shared" si="6"/>
        <v>63.354545454545459</v>
      </c>
      <c r="J6" s="75">
        <f t="shared" si="2"/>
        <v>63.354545454545459</v>
      </c>
      <c r="K6" s="74">
        <f t="shared" si="3"/>
        <v>46</v>
      </c>
      <c r="L6" s="74">
        <f t="shared" si="4"/>
        <v>46</v>
      </c>
    </row>
    <row r="7" spans="1:12" s="77" customFormat="1" ht="17.399999999999999">
      <c r="A7" s="74">
        <v>6</v>
      </c>
      <c r="B7" s="74">
        <v>21739006</v>
      </c>
      <c r="C7" s="74">
        <v>0</v>
      </c>
      <c r="D7" s="75">
        <f t="shared" si="0"/>
        <v>60</v>
      </c>
      <c r="E7" s="74">
        <v>3</v>
      </c>
      <c r="F7" s="75">
        <f t="shared" si="5"/>
        <v>77.142857142857139</v>
      </c>
      <c r="G7" s="76">
        <v>85.095238095238102</v>
      </c>
      <c r="H7" s="75">
        <f t="shared" si="1"/>
        <v>94.779516400900974</v>
      </c>
      <c r="I7" s="75">
        <f t="shared" si="6"/>
        <v>67.528571428571425</v>
      </c>
      <c r="J7" s="75">
        <f t="shared" si="2"/>
        <v>70.957142857142856</v>
      </c>
      <c r="K7" s="74">
        <f t="shared" si="3"/>
        <v>26</v>
      </c>
      <c r="L7" s="74">
        <f t="shared" si="4"/>
        <v>14</v>
      </c>
    </row>
    <row r="8" spans="1:12" s="77" customFormat="1" ht="17.399999999999999">
      <c r="A8" s="74">
        <v>7</v>
      </c>
      <c r="B8" s="74">
        <v>21739007</v>
      </c>
      <c r="C8" s="74">
        <v>0</v>
      </c>
      <c r="D8" s="75">
        <f t="shared" si="0"/>
        <v>60</v>
      </c>
      <c r="E8" s="74">
        <v>0</v>
      </c>
      <c r="F8" s="75">
        <f t="shared" si="5"/>
        <v>60</v>
      </c>
      <c r="G8" s="76">
        <v>82.175257731958766</v>
      </c>
      <c r="H8" s="75">
        <f t="shared" si="1"/>
        <v>91.379326256670922</v>
      </c>
      <c r="I8" s="75">
        <f t="shared" si="6"/>
        <v>66.652577319587635</v>
      </c>
      <c r="J8" s="75">
        <f t="shared" si="2"/>
        <v>66.652577319587635</v>
      </c>
      <c r="K8" s="74">
        <f t="shared" si="3"/>
        <v>41</v>
      </c>
      <c r="L8" s="74">
        <f t="shared" si="4"/>
        <v>42</v>
      </c>
    </row>
    <row r="9" spans="1:12" s="77" customFormat="1" ht="17.399999999999999">
      <c r="A9" s="74">
        <v>8</v>
      </c>
      <c r="B9" s="74">
        <v>21739008</v>
      </c>
      <c r="C9" s="74">
        <v>0</v>
      </c>
      <c r="D9" s="75">
        <f t="shared" si="0"/>
        <v>60</v>
      </c>
      <c r="E9" s="74">
        <v>0</v>
      </c>
      <c r="F9" s="75">
        <f t="shared" si="5"/>
        <v>60</v>
      </c>
      <c r="G9" s="76">
        <v>74.32352941176471</v>
      </c>
      <c r="H9" s="75">
        <f t="shared" si="1"/>
        <v>82.236330096411535</v>
      </c>
      <c r="I9" s="75">
        <f t="shared" si="6"/>
        <v>64.297058823529412</v>
      </c>
      <c r="J9" s="75">
        <f t="shared" si="2"/>
        <v>64.297058823529412</v>
      </c>
      <c r="K9" s="74">
        <f t="shared" si="3"/>
        <v>44</v>
      </c>
      <c r="L9" s="74">
        <f t="shared" si="4"/>
        <v>44</v>
      </c>
    </row>
    <row r="10" spans="1:12" s="77" customFormat="1" ht="17.399999999999999">
      <c r="A10" s="74">
        <v>9</v>
      </c>
      <c r="B10" s="74">
        <v>21739009</v>
      </c>
      <c r="C10" s="74">
        <v>0</v>
      </c>
      <c r="D10" s="75">
        <f t="shared" si="0"/>
        <v>60</v>
      </c>
      <c r="E10" s="74">
        <v>0</v>
      </c>
      <c r="F10" s="75">
        <f t="shared" si="5"/>
        <v>60</v>
      </c>
      <c r="G10" s="76">
        <v>73.25454545454545</v>
      </c>
      <c r="H10" s="75">
        <f t="shared" si="1"/>
        <v>80.991544767925674</v>
      </c>
      <c r="I10" s="75">
        <f t="shared" si="6"/>
        <v>63.976363636363629</v>
      </c>
      <c r="J10" s="75">
        <f t="shared" si="2"/>
        <v>63.976363636363629</v>
      </c>
      <c r="K10" s="74">
        <f t="shared" si="3"/>
        <v>45</v>
      </c>
      <c r="L10" s="74">
        <f t="shared" si="4"/>
        <v>45</v>
      </c>
    </row>
    <row r="11" spans="1:12" s="77" customFormat="1" ht="17.399999999999999">
      <c r="A11" s="74">
        <v>10</v>
      </c>
      <c r="B11" s="74">
        <v>21739010</v>
      </c>
      <c r="C11" s="74">
        <v>0</v>
      </c>
      <c r="D11" s="75">
        <f t="shared" si="0"/>
        <v>60</v>
      </c>
      <c r="E11" s="74">
        <v>0</v>
      </c>
      <c r="F11" s="75">
        <f t="shared" si="5"/>
        <v>60</v>
      </c>
      <c r="G11" s="76">
        <v>82.345794392523374</v>
      </c>
      <c r="H11" s="75">
        <f t="shared" si="1"/>
        <v>91.577908781325448</v>
      </c>
      <c r="I11" s="75">
        <f t="shared" si="6"/>
        <v>66.703738317757015</v>
      </c>
      <c r="J11" s="75">
        <f t="shared" si="2"/>
        <v>66.703738317757015</v>
      </c>
      <c r="K11" s="74">
        <f t="shared" si="3"/>
        <v>40</v>
      </c>
      <c r="L11" s="74">
        <f t="shared" si="4"/>
        <v>41</v>
      </c>
    </row>
    <row r="12" spans="1:12" s="77" customFormat="1" ht="17.399999999999999">
      <c r="A12" s="74">
        <v>11</v>
      </c>
      <c r="B12" s="74">
        <v>21739011</v>
      </c>
      <c r="C12" s="74">
        <v>0</v>
      </c>
      <c r="D12" s="75">
        <f t="shared" si="0"/>
        <v>60</v>
      </c>
      <c r="E12" s="74">
        <v>0</v>
      </c>
      <c r="F12" s="75">
        <f t="shared" si="5"/>
        <v>60</v>
      </c>
      <c r="G12" s="76">
        <v>83.592233009708735</v>
      </c>
      <c r="H12" s="75">
        <f t="shared" si="1"/>
        <v>93.029332343907811</v>
      </c>
      <c r="I12" s="75">
        <f t="shared" si="6"/>
        <v>67.077669902912618</v>
      </c>
      <c r="J12" s="75">
        <f t="shared" si="2"/>
        <v>67.077669902912618</v>
      </c>
      <c r="K12" s="74">
        <f t="shared" si="3"/>
        <v>36</v>
      </c>
      <c r="L12" s="74">
        <f t="shared" si="4"/>
        <v>38</v>
      </c>
    </row>
    <row r="13" spans="1:12" s="77" customFormat="1" ht="17.399999999999999">
      <c r="A13" s="74">
        <v>12</v>
      </c>
      <c r="B13" s="74">
        <v>21739012</v>
      </c>
      <c r="C13" s="74">
        <v>0</v>
      </c>
      <c r="D13" s="75">
        <f t="shared" si="0"/>
        <v>60</v>
      </c>
      <c r="E13" s="74">
        <v>7</v>
      </c>
      <c r="F13" s="75">
        <f t="shared" si="5"/>
        <v>100</v>
      </c>
      <c r="G13" s="76">
        <v>83.647619047619045</v>
      </c>
      <c r="H13" s="75">
        <f t="shared" si="1"/>
        <v>93.093826976337141</v>
      </c>
      <c r="I13" s="75">
        <f t="shared" si="6"/>
        <v>67.094285714285718</v>
      </c>
      <c r="J13" s="75">
        <f t="shared" si="2"/>
        <v>75.094285714285718</v>
      </c>
      <c r="K13" s="74">
        <f t="shared" si="3"/>
        <v>35</v>
      </c>
      <c r="L13" s="74">
        <f t="shared" si="4"/>
        <v>6</v>
      </c>
    </row>
    <row r="14" spans="1:12" s="77" customFormat="1" ht="17.399999999999999">
      <c r="A14" s="74">
        <v>13</v>
      </c>
      <c r="B14" s="74">
        <v>21739013</v>
      </c>
      <c r="C14" s="74">
        <v>0.5</v>
      </c>
      <c r="D14" s="75">
        <f t="shared" si="0"/>
        <v>65.882352941176464</v>
      </c>
      <c r="E14" s="74">
        <v>0</v>
      </c>
      <c r="F14" s="75">
        <f t="shared" si="5"/>
        <v>60</v>
      </c>
      <c r="G14" s="76">
        <v>83.813084112149539</v>
      </c>
      <c r="H14" s="75">
        <f t="shared" si="1"/>
        <v>93.286503847971687</v>
      </c>
      <c r="I14" s="75">
        <f t="shared" si="6"/>
        <v>71.261572292468387</v>
      </c>
      <c r="J14" s="75">
        <f t="shared" si="2"/>
        <v>70.085101704233097</v>
      </c>
      <c r="K14" s="74">
        <f t="shared" si="3"/>
        <v>9</v>
      </c>
      <c r="L14" s="74">
        <f t="shared" si="4"/>
        <v>17</v>
      </c>
    </row>
    <row r="15" spans="1:12" s="77" customFormat="1" ht="17.399999999999999">
      <c r="A15" s="74">
        <v>14</v>
      </c>
      <c r="B15" s="74">
        <v>21739015</v>
      </c>
      <c r="C15" s="74">
        <v>1.8</v>
      </c>
      <c r="D15" s="75">
        <f>(C15-MIN(C$2:C$48))/(MAX(C$2:C$48)-MIN(C$2:C$48))*40+60</f>
        <v>81.17647058823529</v>
      </c>
      <c r="E15" s="74">
        <v>0</v>
      </c>
      <c r="F15" s="75">
        <f t="shared" si="5"/>
        <v>60</v>
      </c>
      <c r="G15" s="76">
        <v>89.214953271028051</v>
      </c>
      <c r="H15" s="75">
        <f t="shared" si="1"/>
        <v>99.576745558299876</v>
      </c>
      <c r="I15" s="75">
        <f t="shared" si="6"/>
        <v>83.588015393073107</v>
      </c>
      <c r="J15" s="75">
        <f t="shared" si="2"/>
        <v>79.352721275426063</v>
      </c>
      <c r="K15" s="74">
        <f t="shared" si="3"/>
        <v>2</v>
      </c>
      <c r="L15" s="74">
        <f t="shared" si="4"/>
        <v>3</v>
      </c>
    </row>
    <row r="16" spans="1:12" s="77" customFormat="1" ht="17.399999999999999">
      <c r="A16" s="74">
        <v>15</v>
      </c>
      <c r="B16" s="74">
        <v>21739016</v>
      </c>
      <c r="C16" s="74">
        <v>0</v>
      </c>
      <c r="D16" s="75">
        <f t="shared" si="0"/>
        <v>60</v>
      </c>
      <c r="E16" s="74">
        <v>5.85</v>
      </c>
      <c r="F16" s="75">
        <f t="shared" si="5"/>
        <v>93.428571428571416</v>
      </c>
      <c r="G16" s="76">
        <v>85.932773109243712</v>
      </c>
      <c r="H16" s="75">
        <f t="shared" si="1"/>
        <v>95.754789500638935</v>
      </c>
      <c r="I16" s="75">
        <f t="shared" si="6"/>
        <v>67.779831932773106</v>
      </c>
      <c r="J16" s="75">
        <f t="shared" si="2"/>
        <v>74.46554621848739</v>
      </c>
      <c r="K16" s="74">
        <f t="shared" si="3"/>
        <v>22</v>
      </c>
      <c r="L16" s="74">
        <f t="shared" si="4"/>
        <v>7</v>
      </c>
    </row>
    <row r="17" spans="1:12" s="77" customFormat="1" ht="17.399999999999999">
      <c r="A17" s="74">
        <v>16</v>
      </c>
      <c r="B17" s="74">
        <v>21739017</v>
      </c>
      <c r="C17" s="74">
        <v>0.5</v>
      </c>
      <c r="D17" s="75">
        <f t="shared" si="0"/>
        <v>65.882352941176464</v>
      </c>
      <c r="E17" s="74">
        <v>7</v>
      </c>
      <c r="F17" s="75">
        <f t="shared" si="5"/>
        <v>100</v>
      </c>
      <c r="G17" s="76">
        <v>87.376344086021504</v>
      </c>
      <c r="H17" s="75">
        <f t="shared" si="1"/>
        <v>97.435765122757118</v>
      </c>
      <c r="I17" s="75">
        <f t="shared" si="6"/>
        <v>72.330550284629965</v>
      </c>
      <c r="J17" s="75">
        <f t="shared" si="2"/>
        <v>79.154079696394689</v>
      </c>
      <c r="K17" s="74">
        <f t="shared" si="3"/>
        <v>8</v>
      </c>
      <c r="L17" s="74">
        <f t="shared" si="4"/>
        <v>4</v>
      </c>
    </row>
    <row r="18" spans="1:12" s="77" customFormat="1" ht="17.399999999999999">
      <c r="A18" s="74">
        <v>17</v>
      </c>
      <c r="B18" s="74">
        <v>21739018</v>
      </c>
      <c r="C18" s="74">
        <v>0</v>
      </c>
      <c r="D18" s="75">
        <f t="shared" si="0"/>
        <v>60</v>
      </c>
      <c r="E18" s="74">
        <v>4</v>
      </c>
      <c r="F18" s="75">
        <f t="shared" si="5"/>
        <v>82.857142857142861</v>
      </c>
      <c r="G18" s="76">
        <v>84.047619047619051</v>
      </c>
      <c r="H18" s="75">
        <f t="shared" si="1"/>
        <v>93.559609580492946</v>
      </c>
      <c r="I18" s="75">
        <f t="shared" si="6"/>
        <v>67.214285714285722</v>
      </c>
      <c r="J18" s="75">
        <f t="shared" si="2"/>
        <v>71.785714285714292</v>
      </c>
      <c r="K18" s="74">
        <f t="shared" si="3"/>
        <v>34</v>
      </c>
      <c r="L18" s="74">
        <f t="shared" si="4"/>
        <v>13</v>
      </c>
    </row>
    <row r="19" spans="1:12" s="77" customFormat="1" ht="17.399999999999999">
      <c r="A19" s="74">
        <v>18</v>
      </c>
      <c r="B19" s="74">
        <v>21739019</v>
      </c>
      <c r="C19" s="74">
        <v>1</v>
      </c>
      <c r="D19" s="75">
        <f t="shared" si="0"/>
        <v>71.764705882352942</v>
      </c>
      <c r="E19" s="74">
        <v>0</v>
      </c>
      <c r="F19" s="75">
        <f t="shared" si="5"/>
        <v>60</v>
      </c>
      <c r="G19" s="76">
        <v>87.820512820512832</v>
      </c>
      <c r="H19" s="75">
        <f t="shared" si="1"/>
        <v>97.952980297347011</v>
      </c>
      <c r="I19" s="75">
        <f t="shared" si="6"/>
        <v>76.581447963800912</v>
      </c>
      <c r="J19" s="75">
        <f t="shared" si="2"/>
        <v>74.228506787330318</v>
      </c>
      <c r="K19" s="74">
        <f t="shared" si="3"/>
        <v>5</v>
      </c>
      <c r="L19" s="74">
        <f t="shared" si="4"/>
        <v>8</v>
      </c>
    </row>
    <row r="20" spans="1:12" s="77" customFormat="1" ht="17.399999999999999">
      <c r="A20" s="74">
        <v>19</v>
      </c>
      <c r="B20" s="74">
        <v>21739020</v>
      </c>
      <c r="C20" s="74">
        <v>0</v>
      </c>
      <c r="D20" s="75">
        <f t="shared" si="0"/>
        <v>60</v>
      </c>
      <c r="E20" s="74">
        <v>0</v>
      </c>
      <c r="F20" s="75">
        <f t="shared" si="5"/>
        <v>60</v>
      </c>
      <c r="G20" s="76">
        <v>86.323809523809516</v>
      </c>
      <c r="H20" s="75">
        <f t="shared" si="1"/>
        <v>96.210134399379442</v>
      </c>
      <c r="I20" s="75">
        <f t="shared" si="6"/>
        <v>67.897142857142853</v>
      </c>
      <c r="J20" s="75">
        <f t="shared" si="2"/>
        <v>67.897142857142853</v>
      </c>
      <c r="K20" s="74">
        <f t="shared" si="3"/>
        <v>17</v>
      </c>
      <c r="L20" s="74">
        <f t="shared" si="4"/>
        <v>27</v>
      </c>
    </row>
    <row r="21" spans="1:12" s="77" customFormat="1" ht="17.399999999999999">
      <c r="A21" s="74">
        <v>20</v>
      </c>
      <c r="B21" s="74">
        <v>21739021</v>
      </c>
      <c r="C21" s="74">
        <v>0</v>
      </c>
      <c r="D21" s="75">
        <f t="shared" si="0"/>
        <v>60</v>
      </c>
      <c r="E21" s="74">
        <v>0</v>
      </c>
      <c r="F21" s="75">
        <f t="shared" si="5"/>
        <v>60</v>
      </c>
      <c r="G21" s="76">
        <v>86.099099099099107</v>
      </c>
      <c r="H21" s="75">
        <f t="shared" si="1"/>
        <v>95.948468882373021</v>
      </c>
      <c r="I21" s="75">
        <f t="shared" si="6"/>
        <v>67.829729729729735</v>
      </c>
      <c r="J21" s="75">
        <f t="shared" si="2"/>
        <v>67.829729729729735</v>
      </c>
      <c r="K21" s="74">
        <f t="shared" si="3"/>
        <v>21</v>
      </c>
      <c r="L21" s="74">
        <f t="shared" si="4"/>
        <v>30</v>
      </c>
    </row>
    <row r="22" spans="1:12" s="77" customFormat="1" ht="17.399999999999999">
      <c r="A22" s="74">
        <v>21</v>
      </c>
      <c r="B22" s="74">
        <v>21739022</v>
      </c>
      <c r="C22" s="74">
        <v>0</v>
      </c>
      <c r="D22" s="75">
        <f t="shared" si="0"/>
        <v>60</v>
      </c>
      <c r="E22" s="74">
        <v>0</v>
      </c>
      <c r="F22" s="75">
        <f t="shared" si="5"/>
        <v>60</v>
      </c>
      <c r="G22" s="76">
        <v>87.821052631578937</v>
      </c>
      <c r="H22" s="75">
        <f t="shared" si="1"/>
        <v>97.953608883857314</v>
      </c>
      <c r="I22" s="75">
        <f t="shared" si="6"/>
        <v>68.346315789473678</v>
      </c>
      <c r="J22" s="75">
        <f t="shared" si="2"/>
        <v>68.346315789473678</v>
      </c>
      <c r="K22" s="74">
        <f t="shared" si="3"/>
        <v>11</v>
      </c>
      <c r="L22" s="74">
        <f t="shared" si="4"/>
        <v>23</v>
      </c>
    </row>
    <row r="23" spans="1:12" s="77" customFormat="1" ht="17.399999999999999">
      <c r="A23" s="74">
        <v>22</v>
      </c>
      <c r="B23" s="74">
        <v>21739023</v>
      </c>
      <c r="C23" s="74">
        <v>0</v>
      </c>
      <c r="D23" s="75">
        <f t="shared" si="0"/>
        <v>60</v>
      </c>
      <c r="E23" s="74">
        <v>1.25</v>
      </c>
      <c r="F23" s="75">
        <f t="shared" si="5"/>
        <v>67.142857142857139</v>
      </c>
      <c r="G23" s="76">
        <v>78.402298850574724</v>
      </c>
      <c r="H23" s="75">
        <f t="shared" si="1"/>
        <v>86.985879723811479</v>
      </c>
      <c r="I23" s="75">
        <f t="shared" si="6"/>
        <v>65.520689655172418</v>
      </c>
      <c r="J23" s="75">
        <f t="shared" si="2"/>
        <v>66.949261083743849</v>
      </c>
      <c r="K23" s="74">
        <f t="shared" si="3"/>
        <v>42</v>
      </c>
      <c r="L23" s="74">
        <f t="shared" si="4"/>
        <v>40</v>
      </c>
    </row>
    <row r="24" spans="1:12" s="77" customFormat="1" ht="17.399999999999999">
      <c r="A24" s="74">
        <v>23</v>
      </c>
      <c r="B24" s="74">
        <v>21739024</v>
      </c>
      <c r="C24" s="74">
        <v>1</v>
      </c>
      <c r="D24" s="75">
        <f t="shared" si="0"/>
        <v>71.764705882352942</v>
      </c>
      <c r="E24" s="74">
        <v>0</v>
      </c>
      <c r="F24" s="75">
        <f t="shared" si="5"/>
        <v>60</v>
      </c>
      <c r="G24" s="76">
        <v>83.307692307692321</v>
      </c>
      <c r="H24" s="75">
        <f t="shared" si="1"/>
        <v>92.697997070973997</v>
      </c>
      <c r="I24" s="75">
        <f t="shared" si="6"/>
        <v>75.227601809954749</v>
      </c>
      <c r="J24" s="75">
        <f t="shared" si="2"/>
        <v>72.874660633484169</v>
      </c>
      <c r="K24" s="74">
        <f t="shared" si="3"/>
        <v>6</v>
      </c>
      <c r="L24" s="74">
        <f t="shared" si="4"/>
        <v>11</v>
      </c>
    </row>
    <row r="25" spans="1:12" s="77" customFormat="1" ht="17.399999999999999">
      <c r="A25" s="74">
        <v>24</v>
      </c>
      <c r="B25" s="74">
        <v>21739025</v>
      </c>
      <c r="C25" s="74">
        <v>0.45</v>
      </c>
      <c r="D25" s="75">
        <f t="shared" si="0"/>
        <v>65.294117647058826</v>
      </c>
      <c r="E25" s="74">
        <v>1</v>
      </c>
      <c r="F25" s="75">
        <f t="shared" si="5"/>
        <v>65.714285714285708</v>
      </c>
      <c r="G25" s="76">
        <v>89.578431372549034</v>
      </c>
      <c r="H25" s="75">
        <f t="shared" si="1"/>
        <v>100</v>
      </c>
      <c r="I25" s="75">
        <f t="shared" si="6"/>
        <v>72.579411764705881</v>
      </c>
      <c r="J25" s="75">
        <f t="shared" si="2"/>
        <v>72.663445378151266</v>
      </c>
      <c r="K25" s="74">
        <f t="shared" si="3"/>
        <v>7</v>
      </c>
      <c r="L25" s="74">
        <f t="shared" si="4"/>
        <v>12</v>
      </c>
    </row>
    <row r="26" spans="1:12" s="77" customFormat="1" ht="17.399999999999999">
      <c r="A26" s="74">
        <v>25</v>
      </c>
      <c r="B26" s="74">
        <v>21739026</v>
      </c>
      <c r="C26" s="74">
        <v>0</v>
      </c>
      <c r="D26" s="75">
        <f>(C26-MIN(C$2:C$48))/(MAX(C$2:C$48)-MIN(C$2:C$48))*40+60</f>
        <v>60</v>
      </c>
      <c r="E26" s="74">
        <v>2</v>
      </c>
      <c r="F26" s="75">
        <f t="shared" si="5"/>
        <v>71.428571428571431</v>
      </c>
      <c r="G26" s="76">
        <v>84.54901960784315</v>
      </c>
      <c r="H26" s="75">
        <f t="shared" si="1"/>
        <v>94.143468727158819</v>
      </c>
      <c r="I26" s="75">
        <f t="shared" si="6"/>
        <v>67.364705882352951</v>
      </c>
      <c r="J26" s="75">
        <f t="shared" si="2"/>
        <v>69.650420168067228</v>
      </c>
      <c r="K26" s="74">
        <f t="shared" si="3"/>
        <v>31</v>
      </c>
      <c r="L26" s="74">
        <f t="shared" si="4"/>
        <v>19</v>
      </c>
    </row>
    <row r="27" spans="1:12" s="77" customFormat="1" ht="17.399999999999999">
      <c r="A27" s="74">
        <v>26</v>
      </c>
      <c r="B27" s="74">
        <v>21739027</v>
      </c>
      <c r="C27" s="74">
        <v>0</v>
      </c>
      <c r="D27" s="75">
        <f t="shared" si="0"/>
        <v>60</v>
      </c>
      <c r="E27" s="74">
        <v>2</v>
      </c>
      <c r="F27" s="75">
        <f t="shared" si="5"/>
        <v>71.428571428571431</v>
      </c>
      <c r="G27" s="76">
        <v>83.319587628865989</v>
      </c>
      <c r="H27" s="75">
        <f t="shared" si="1"/>
        <v>92.711848655157851</v>
      </c>
      <c r="I27" s="75">
        <f t="shared" si="6"/>
        <v>66.995876288659801</v>
      </c>
      <c r="J27" s="75">
        <f t="shared" si="2"/>
        <v>69.281590574374093</v>
      </c>
      <c r="K27" s="74">
        <f t="shared" si="3"/>
        <v>37</v>
      </c>
      <c r="L27" s="74">
        <f t="shared" si="4"/>
        <v>20</v>
      </c>
    </row>
    <row r="28" spans="1:12" s="77" customFormat="1" ht="17.399999999999999">
      <c r="A28" s="74">
        <v>27</v>
      </c>
      <c r="B28" s="74">
        <v>21739029</v>
      </c>
      <c r="C28" s="74">
        <v>0</v>
      </c>
      <c r="D28" s="75">
        <f t="shared" si="0"/>
        <v>60</v>
      </c>
      <c r="E28" s="74">
        <v>0.25</v>
      </c>
      <c r="F28" s="75">
        <f t="shared" si="5"/>
        <v>61.428571428571431</v>
      </c>
      <c r="G28" s="76">
        <v>88.051282051282058</v>
      </c>
      <c r="H28" s="75">
        <f t="shared" si="1"/>
        <v>98.221701030513799</v>
      </c>
      <c r="I28" s="75">
        <f t="shared" si="6"/>
        <v>68.415384615384625</v>
      </c>
      <c r="J28" s="75">
        <f t="shared" si="2"/>
        <v>68.701098901098902</v>
      </c>
      <c r="K28" s="74">
        <f t="shared" si="3"/>
        <v>10</v>
      </c>
      <c r="L28" s="74">
        <f t="shared" si="4"/>
        <v>22</v>
      </c>
    </row>
    <row r="29" spans="1:12" s="77" customFormat="1" ht="17.399999999999999">
      <c r="A29" s="74">
        <v>28</v>
      </c>
      <c r="B29" s="74">
        <v>21739030</v>
      </c>
      <c r="C29" s="74">
        <v>0</v>
      </c>
      <c r="D29" s="75">
        <f t="shared" si="0"/>
        <v>60</v>
      </c>
      <c r="E29" s="74">
        <v>2</v>
      </c>
      <c r="F29" s="75">
        <f t="shared" si="5"/>
        <v>71.428571428571431</v>
      </c>
      <c r="G29" s="76">
        <v>82.834782608695647</v>
      </c>
      <c r="H29" s="75">
        <f t="shared" si="1"/>
        <v>92.147314293150998</v>
      </c>
      <c r="I29" s="75">
        <f t="shared" si="6"/>
        <v>66.850434782608687</v>
      </c>
      <c r="J29" s="75">
        <f t="shared" si="2"/>
        <v>69.136149068322979</v>
      </c>
      <c r="K29" s="74">
        <f t="shared" si="3"/>
        <v>39</v>
      </c>
      <c r="L29" s="74">
        <f t="shared" si="4"/>
        <v>21</v>
      </c>
    </row>
    <row r="30" spans="1:12" s="77" customFormat="1" ht="17.399999999999999">
      <c r="A30" s="74">
        <v>29</v>
      </c>
      <c r="B30" s="74">
        <v>21739031</v>
      </c>
      <c r="C30" s="74">
        <v>0</v>
      </c>
      <c r="D30" s="75">
        <f t="shared" si="0"/>
        <v>60</v>
      </c>
      <c r="E30" s="74">
        <v>0</v>
      </c>
      <c r="F30" s="75">
        <f t="shared" si="5"/>
        <v>60</v>
      </c>
      <c r="G30" s="76">
        <v>85.638095238095246</v>
      </c>
      <c r="H30" s="75">
        <f t="shared" si="1"/>
        <v>95.411649935112393</v>
      </c>
      <c r="I30" s="75">
        <f t="shared" si="6"/>
        <v>67.691428571428574</v>
      </c>
      <c r="J30" s="75">
        <f t="shared" si="2"/>
        <v>67.691428571428574</v>
      </c>
      <c r="K30" s="74">
        <f t="shared" si="3"/>
        <v>23</v>
      </c>
      <c r="L30" s="74">
        <f t="shared" si="4"/>
        <v>32</v>
      </c>
    </row>
    <row r="31" spans="1:12" s="77" customFormat="1" ht="17.399999999999999">
      <c r="A31" s="74">
        <v>30</v>
      </c>
      <c r="B31" s="74">
        <v>21739032</v>
      </c>
      <c r="C31" s="74">
        <v>0</v>
      </c>
      <c r="D31" s="75">
        <f t="shared" si="0"/>
        <v>60</v>
      </c>
      <c r="E31" s="74">
        <v>5.25</v>
      </c>
      <c r="F31" s="75">
        <f t="shared" si="5"/>
        <v>90</v>
      </c>
      <c r="G31" s="76">
        <v>86.317307692307693</v>
      </c>
      <c r="H31" s="75">
        <f t="shared" si="1"/>
        <v>96.202563299357692</v>
      </c>
      <c r="I31" s="75">
        <f t="shared" si="6"/>
        <v>67.895192307692312</v>
      </c>
      <c r="J31" s="75">
        <f t="shared" si="2"/>
        <v>73.895192307692312</v>
      </c>
      <c r="K31" s="74">
        <f t="shared" si="3"/>
        <v>18</v>
      </c>
      <c r="L31" s="74">
        <f t="shared" si="4"/>
        <v>10</v>
      </c>
    </row>
    <row r="32" spans="1:12" s="77" customFormat="1" ht="17.399999999999999">
      <c r="A32" s="74">
        <v>31</v>
      </c>
      <c r="B32" s="74">
        <v>21739033</v>
      </c>
      <c r="C32" s="74">
        <v>0</v>
      </c>
      <c r="D32" s="75">
        <f t="shared" si="0"/>
        <v>60</v>
      </c>
      <c r="E32" s="74">
        <v>0</v>
      </c>
      <c r="F32" s="75">
        <f t="shared" si="5"/>
        <v>60</v>
      </c>
      <c r="G32" s="76">
        <v>83.267716535433081</v>
      </c>
      <c r="H32" s="75">
        <f t="shared" si="1"/>
        <v>92.651447022708879</v>
      </c>
      <c r="I32" s="75">
        <f t="shared" si="6"/>
        <v>66.980314960629926</v>
      </c>
      <c r="J32" s="75">
        <f t="shared" si="2"/>
        <v>66.980314960629926</v>
      </c>
      <c r="K32" s="74">
        <f t="shared" si="3"/>
        <v>38</v>
      </c>
      <c r="L32" s="74">
        <f t="shared" si="4"/>
        <v>39</v>
      </c>
    </row>
    <row r="33" spans="1:12" s="77" customFormat="1" ht="17.399999999999999">
      <c r="A33" s="74">
        <v>32</v>
      </c>
      <c r="B33" s="74">
        <v>21739034</v>
      </c>
      <c r="C33" s="74">
        <v>1</v>
      </c>
      <c r="D33" s="75">
        <f t="shared" si="0"/>
        <v>71.764705882352942</v>
      </c>
      <c r="E33" s="74">
        <v>7</v>
      </c>
      <c r="F33" s="75">
        <f t="shared" si="5"/>
        <v>100</v>
      </c>
      <c r="G33" s="76">
        <v>88.321739130434793</v>
      </c>
      <c r="H33" s="75">
        <f t="shared" si="1"/>
        <v>98.536636537114134</v>
      </c>
      <c r="I33" s="75">
        <f t="shared" si="6"/>
        <v>76.731815856777501</v>
      </c>
      <c r="J33" s="75">
        <f t="shared" si="2"/>
        <v>82.378874680306907</v>
      </c>
      <c r="K33" s="74">
        <f t="shared" si="3"/>
        <v>4</v>
      </c>
      <c r="L33" s="74">
        <f t="shared" si="4"/>
        <v>2</v>
      </c>
    </row>
    <row r="34" spans="1:12" s="77" customFormat="1" ht="17.399999999999999">
      <c r="A34" s="74">
        <v>33</v>
      </c>
      <c r="B34" s="74">
        <v>21739035</v>
      </c>
      <c r="C34" s="74">
        <v>1.25</v>
      </c>
      <c r="D34" s="75">
        <f t="shared" si="0"/>
        <v>74.705882352941174</v>
      </c>
      <c r="E34" s="74">
        <v>2.65</v>
      </c>
      <c r="F34" s="75">
        <f t="shared" si="5"/>
        <v>75.142857142857139</v>
      </c>
      <c r="G34" s="76">
        <v>86.872549019607845</v>
      </c>
      <c r="H34" s="75">
        <f t="shared" si="1"/>
        <v>96.849117677769641</v>
      </c>
      <c r="I34" s="75">
        <f t="shared" si="6"/>
        <v>78.355882352941165</v>
      </c>
      <c r="J34" s="75">
        <f t="shared" si="2"/>
        <v>78.443277310924373</v>
      </c>
      <c r="K34" s="74">
        <f t="shared" si="3"/>
        <v>3</v>
      </c>
      <c r="L34" s="74">
        <f t="shared" si="4"/>
        <v>5</v>
      </c>
    </row>
    <row r="35" spans="1:12" s="77" customFormat="1" ht="17.399999999999999">
      <c r="A35" s="74">
        <v>34</v>
      </c>
      <c r="B35" s="74">
        <v>21739036</v>
      </c>
      <c r="C35" s="74">
        <v>3.4</v>
      </c>
      <c r="D35" s="75">
        <f t="shared" si="0"/>
        <v>100</v>
      </c>
      <c r="E35" s="74">
        <v>5</v>
      </c>
      <c r="F35" s="75">
        <f t="shared" si="5"/>
        <v>88.571428571428569</v>
      </c>
      <c r="G35" s="76">
        <v>84.981981981981974</v>
      </c>
      <c r="H35" s="75">
        <f t="shared" si="1"/>
        <v>94.64763458247846</v>
      </c>
      <c r="I35" s="75">
        <f t="shared" si="6"/>
        <v>95.494594594594588</v>
      </c>
      <c r="J35" s="75">
        <f t="shared" si="2"/>
        <v>93.20888030888031</v>
      </c>
      <c r="K35" s="74">
        <f t="shared" si="3"/>
        <v>1</v>
      </c>
      <c r="L35" s="74">
        <f t="shared" si="4"/>
        <v>1</v>
      </c>
    </row>
    <row r="36" spans="1:12" s="77" customFormat="1" ht="17.399999999999999">
      <c r="A36" s="74">
        <v>35</v>
      </c>
      <c r="B36" s="74">
        <v>21739037</v>
      </c>
      <c r="C36" s="74">
        <v>0</v>
      </c>
      <c r="D36" s="75">
        <f t="shared" si="0"/>
        <v>60</v>
      </c>
      <c r="E36" s="74">
        <v>0</v>
      </c>
      <c r="F36" s="75">
        <f t="shared" si="5"/>
        <v>60</v>
      </c>
      <c r="G36" s="76">
        <v>85.180180180180187</v>
      </c>
      <c r="H36" s="75">
        <f t="shared" si="1"/>
        <v>94.878427764717827</v>
      </c>
      <c r="I36" s="75">
        <f t="shared" si="6"/>
        <v>67.554054054054063</v>
      </c>
      <c r="J36" s="75">
        <f t="shared" si="2"/>
        <v>67.554054054054063</v>
      </c>
      <c r="K36" s="74">
        <f t="shared" si="3"/>
        <v>25</v>
      </c>
      <c r="L36" s="74">
        <f t="shared" si="4"/>
        <v>35</v>
      </c>
    </row>
    <row r="37" spans="1:12" s="77" customFormat="1" ht="17.399999999999999">
      <c r="A37" s="74">
        <v>36</v>
      </c>
      <c r="B37" s="74">
        <v>21739038</v>
      </c>
      <c r="C37" s="74">
        <v>0</v>
      </c>
      <c r="D37" s="75">
        <f t="shared" si="0"/>
        <v>60</v>
      </c>
      <c r="E37" s="74">
        <v>2</v>
      </c>
      <c r="F37" s="75">
        <f t="shared" si="5"/>
        <v>71.428571428571431</v>
      </c>
      <c r="G37" s="76">
        <v>84.869565217391298</v>
      </c>
      <c r="H37" s="75">
        <f t="shared" si="1"/>
        <v>94.516730149073922</v>
      </c>
      <c r="I37" s="75">
        <f t="shared" si="6"/>
        <v>67.460869565217394</v>
      </c>
      <c r="J37" s="75">
        <f t="shared" si="2"/>
        <v>69.746583850931685</v>
      </c>
      <c r="K37" s="74">
        <f t="shared" si="3"/>
        <v>29</v>
      </c>
      <c r="L37" s="74">
        <f t="shared" si="4"/>
        <v>18</v>
      </c>
    </row>
    <row r="38" spans="1:12" s="77" customFormat="1" ht="17.399999999999999">
      <c r="A38" s="74">
        <v>37</v>
      </c>
      <c r="B38" s="74">
        <v>21739039</v>
      </c>
      <c r="C38" s="74">
        <v>0</v>
      </c>
      <c r="D38" s="75">
        <f t="shared" si="0"/>
        <v>60</v>
      </c>
      <c r="E38" s="74">
        <v>0</v>
      </c>
      <c r="F38" s="75">
        <f t="shared" si="5"/>
        <v>60</v>
      </c>
      <c r="G38" s="76">
        <v>85.22522522522523</v>
      </c>
      <c r="H38" s="75">
        <f t="shared" si="1"/>
        <v>94.930880760681319</v>
      </c>
      <c r="I38" s="75">
        <f t="shared" si="6"/>
        <v>67.567567567567565</v>
      </c>
      <c r="J38" s="75">
        <f t="shared" si="2"/>
        <v>67.567567567567565</v>
      </c>
      <c r="K38" s="74">
        <f t="shared" si="3"/>
        <v>24</v>
      </c>
      <c r="L38" s="74">
        <f t="shared" si="4"/>
        <v>33</v>
      </c>
    </row>
    <row r="39" spans="1:12" s="77" customFormat="1" ht="17.399999999999999">
      <c r="A39" s="74">
        <v>38</v>
      </c>
      <c r="B39" s="74">
        <v>21739040</v>
      </c>
      <c r="C39" s="74">
        <v>0</v>
      </c>
      <c r="D39" s="75">
        <f>(C39-MIN(C$2:C$48))/(MAX(C$2:C$48)-MIN(C$2:C$48))*40+60</f>
        <v>60</v>
      </c>
      <c r="E39" s="74">
        <v>0</v>
      </c>
      <c r="F39" s="75">
        <f t="shared" si="5"/>
        <v>60</v>
      </c>
      <c r="G39" s="76">
        <v>84.14414414414415</v>
      </c>
      <c r="H39" s="75">
        <f t="shared" si="1"/>
        <v>93.672008857557557</v>
      </c>
      <c r="I39" s="75">
        <f t="shared" si="6"/>
        <v>67.243243243243242</v>
      </c>
      <c r="J39" s="75">
        <f t="shared" si="2"/>
        <v>67.243243243243242</v>
      </c>
      <c r="K39" s="74">
        <f t="shared" si="3"/>
        <v>33</v>
      </c>
      <c r="L39" s="74">
        <f t="shared" si="4"/>
        <v>37</v>
      </c>
    </row>
    <row r="40" spans="1:12" s="77" customFormat="1" ht="17.399999999999999">
      <c r="A40" s="74">
        <v>39</v>
      </c>
      <c r="B40" s="74">
        <v>21739041</v>
      </c>
      <c r="C40" s="74">
        <v>0</v>
      </c>
      <c r="D40" s="75">
        <f t="shared" si="0"/>
        <v>60</v>
      </c>
      <c r="E40" s="74">
        <v>0</v>
      </c>
      <c r="F40" s="75">
        <f t="shared" si="5"/>
        <v>60</v>
      </c>
      <c r="G40" s="76">
        <v>55.227642276422756</v>
      </c>
      <c r="H40" s="75">
        <f t="shared" si="1"/>
        <v>60</v>
      </c>
      <c r="I40" s="75">
        <f t="shared" si="6"/>
        <v>58.568292682926824</v>
      </c>
      <c r="J40" s="75">
        <f t="shared" si="2"/>
        <v>58.568292682926824</v>
      </c>
      <c r="K40" s="74">
        <f t="shared" si="3"/>
        <v>47</v>
      </c>
      <c r="L40" s="74">
        <f t="shared" si="4"/>
        <v>47</v>
      </c>
    </row>
    <row r="41" spans="1:12" s="77" customFormat="1" ht="17.399999999999999">
      <c r="A41" s="74">
        <v>40</v>
      </c>
      <c r="B41" s="74">
        <v>21739042</v>
      </c>
      <c r="C41" s="74">
        <v>0</v>
      </c>
      <c r="D41" s="75">
        <f t="shared" si="0"/>
        <v>60</v>
      </c>
      <c r="E41" s="90">
        <v>0.25</v>
      </c>
      <c r="F41" s="75">
        <f t="shared" si="5"/>
        <v>61.428571428571431</v>
      </c>
      <c r="G41" s="91">
        <v>84.261261261261254</v>
      </c>
      <c r="H41" s="75">
        <f t="shared" si="1"/>
        <v>93.808386647062619</v>
      </c>
      <c r="I41" s="75">
        <f t="shared" si="6"/>
        <v>67.278378378378378</v>
      </c>
      <c r="J41" s="75">
        <f t="shared" si="2"/>
        <v>67.564092664092669</v>
      </c>
      <c r="K41" s="74">
        <f t="shared" si="3"/>
        <v>32</v>
      </c>
      <c r="L41" s="74">
        <f t="shared" si="4"/>
        <v>34</v>
      </c>
    </row>
    <row r="42" spans="1:12" s="77" customFormat="1" ht="17.399999999999999">
      <c r="A42" s="74">
        <v>41</v>
      </c>
      <c r="B42" s="74">
        <v>21739043</v>
      </c>
      <c r="C42" s="74">
        <v>0</v>
      </c>
      <c r="D42" s="75">
        <f t="shared" si="0"/>
        <v>60</v>
      </c>
      <c r="E42" s="74">
        <v>0</v>
      </c>
      <c r="F42" s="75">
        <f t="shared" si="5"/>
        <v>60</v>
      </c>
      <c r="G42" s="91">
        <v>75.211864406779654</v>
      </c>
      <c r="H42" s="75">
        <f t="shared" si="1"/>
        <v>83.2707575647635</v>
      </c>
      <c r="I42" s="75">
        <f t="shared" si="6"/>
        <v>64.563559322033896</v>
      </c>
      <c r="J42" s="75">
        <f t="shared" si="2"/>
        <v>64.563559322033896</v>
      </c>
      <c r="K42" s="74">
        <f t="shared" si="3"/>
        <v>43</v>
      </c>
      <c r="L42" s="74">
        <f t="shared" si="4"/>
        <v>43</v>
      </c>
    </row>
    <row r="43" spans="1:12" ht="17.399999999999999">
      <c r="A43" s="74">
        <v>42</v>
      </c>
      <c r="B43" s="74">
        <v>21739044</v>
      </c>
      <c r="C43" s="74">
        <v>0</v>
      </c>
      <c r="D43" s="75">
        <f t="shared" si="0"/>
        <v>60</v>
      </c>
      <c r="E43" s="74">
        <v>0</v>
      </c>
      <c r="F43" s="75">
        <f t="shared" si="5"/>
        <v>60</v>
      </c>
      <c r="G43" s="91">
        <v>86.612612612612622</v>
      </c>
      <c r="H43" s="75">
        <f t="shared" si="1"/>
        <v>96.546433036356802</v>
      </c>
      <c r="I43" s="75">
        <f t="shared" si="6"/>
        <v>67.983783783783792</v>
      </c>
      <c r="J43" s="75">
        <f t="shared" si="2"/>
        <v>67.983783783783792</v>
      </c>
      <c r="K43" s="74">
        <f t="shared" si="3"/>
        <v>15</v>
      </c>
      <c r="L43" s="74">
        <f t="shared" si="4"/>
        <v>25</v>
      </c>
    </row>
    <row r="44" spans="1:12" ht="17.399999999999999">
      <c r="A44" s="74">
        <v>43</v>
      </c>
      <c r="B44" s="74">
        <v>21739045</v>
      </c>
      <c r="C44" s="74">
        <v>0</v>
      </c>
      <c r="D44" s="75">
        <f t="shared" si="0"/>
        <v>60</v>
      </c>
      <c r="E44" s="74">
        <v>0</v>
      </c>
      <c r="F44" s="75">
        <f t="shared" si="5"/>
        <v>60</v>
      </c>
      <c r="G44" s="91">
        <v>87.261261261261282</v>
      </c>
      <c r="H44" s="75">
        <f t="shared" si="1"/>
        <v>97.301756178231074</v>
      </c>
      <c r="I44" s="75">
        <f t="shared" si="6"/>
        <v>68.178378378378383</v>
      </c>
      <c r="J44" s="75">
        <f t="shared" si="2"/>
        <v>68.178378378378383</v>
      </c>
      <c r="K44" s="74">
        <f t="shared" si="3"/>
        <v>13</v>
      </c>
      <c r="L44" s="74">
        <f t="shared" si="4"/>
        <v>24</v>
      </c>
    </row>
    <row r="45" spans="1:12" ht="17.399999999999999">
      <c r="A45" s="74">
        <v>44</v>
      </c>
      <c r="B45" s="74">
        <v>21739046</v>
      </c>
      <c r="C45" s="74">
        <v>0</v>
      </c>
      <c r="D45" s="75">
        <f t="shared" si="0"/>
        <v>60</v>
      </c>
      <c r="E45" s="74">
        <v>0</v>
      </c>
      <c r="F45" s="75">
        <f t="shared" si="5"/>
        <v>60</v>
      </c>
      <c r="G45" s="91">
        <v>86.13513513513513</v>
      </c>
      <c r="H45" s="75">
        <f t="shared" si="1"/>
        <v>95.990431279143792</v>
      </c>
      <c r="I45" s="75">
        <f t="shared" si="6"/>
        <v>67.84054054054053</v>
      </c>
      <c r="J45" s="75">
        <f t="shared" si="2"/>
        <v>67.84054054054053</v>
      </c>
      <c r="K45" s="74">
        <f t="shared" si="3"/>
        <v>20</v>
      </c>
      <c r="L45" s="74">
        <f t="shared" si="4"/>
        <v>29</v>
      </c>
    </row>
    <row r="46" spans="1:12" ht="17.399999999999999">
      <c r="A46" s="74">
        <v>45</v>
      </c>
      <c r="B46" s="74">
        <v>21739047</v>
      </c>
      <c r="C46" s="74">
        <v>0</v>
      </c>
      <c r="D46" s="75">
        <f t="shared" si="0"/>
        <v>60</v>
      </c>
      <c r="E46" s="90">
        <v>3</v>
      </c>
      <c r="F46" s="75">
        <f t="shared" si="5"/>
        <v>77.142857142857139</v>
      </c>
      <c r="G46" s="91">
        <v>85.090090090090087</v>
      </c>
      <c r="H46" s="75">
        <f t="shared" si="1"/>
        <v>94.773521772790843</v>
      </c>
      <c r="I46" s="75">
        <f t="shared" si="6"/>
        <v>67.527027027027032</v>
      </c>
      <c r="J46" s="75">
        <f t="shared" si="2"/>
        <v>70.955598455598448</v>
      </c>
      <c r="K46" s="74">
        <f t="shared" si="3"/>
        <v>27</v>
      </c>
      <c r="L46" s="74">
        <f t="shared" si="4"/>
        <v>15</v>
      </c>
    </row>
    <row r="47" spans="1:12" ht="17.399999999999999">
      <c r="A47" s="74">
        <v>46</v>
      </c>
      <c r="B47" s="74">
        <v>21739048</v>
      </c>
      <c r="C47" s="74">
        <v>0</v>
      </c>
      <c r="D47" s="75">
        <f t="shared" si="0"/>
        <v>60</v>
      </c>
      <c r="E47" s="90">
        <v>0</v>
      </c>
      <c r="F47" s="75">
        <f t="shared" si="5"/>
        <v>60</v>
      </c>
      <c r="G47" s="91">
        <v>84.846846846846844</v>
      </c>
      <c r="H47" s="75">
        <f t="shared" si="1"/>
        <v>94.490275594587985</v>
      </c>
      <c r="I47" s="75">
        <f t="shared" si="6"/>
        <v>67.454054054054055</v>
      </c>
      <c r="J47" s="75">
        <f t="shared" si="2"/>
        <v>67.454054054054055</v>
      </c>
      <c r="K47" s="74">
        <f t="shared" si="3"/>
        <v>30</v>
      </c>
      <c r="L47" s="74">
        <f t="shared" si="4"/>
        <v>36</v>
      </c>
    </row>
    <row r="48" spans="1:12" ht="17.399999999999999">
      <c r="A48" s="74">
        <v>47</v>
      </c>
      <c r="B48" s="74">
        <v>21739049</v>
      </c>
      <c r="C48" s="74">
        <v>0</v>
      </c>
      <c r="D48" s="75">
        <f t="shared" si="0"/>
        <v>60</v>
      </c>
      <c r="E48" s="90">
        <v>2</v>
      </c>
      <c r="F48" s="75">
        <f t="shared" si="5"/>
        <v>71.428571428571431</v>
      </c>
      <c r="G48" s="91">
        <v>87.099099099099107</v>
      </c>
      <c r="H48" s="75">
        <f t="shared" si="1"/>
        <v>97.112925392762492</v>
      </c>
      <c r="I48" s="75">
        <f t="shared" si="6"/>
        <v>68.129729729729732</v>
      </c>
      <c r="J48" s="75">
        <f t="shared" si="2"/>
        <v>70.415444015444024</v>
      </c>
      <c r="K48" s="74">
        <f t="shared" si="3"/>
        <v>14</v>
      </c>
      <c r="L48" s="74">
        <f t="shared" si="4"/>
        <v>16</v>
      </c>
    </row>
    <row r="49" spans="1:7">
      <c r="B49" s="72"/>
      <c r="C49" s="72"/>
      <c r="D49" s="71"/>
      <c r="E49" s="70"/>
      <c r="G49" s="92"/>
    </row>
    <row r="50" spans="1:7">
      <c r="A50" s="73" t="s">
        <v>201</v>
      </c>
      <c r="B50" s="72"/>
      <c r="C50" s="72"/>
      <c r="D50" s="71"/>
      <c r="E50" s="70"/>
      <c r="G50" s="92"/>
    </row>
    <row r="51" spans="1:7">
      <c r="A51" s="73" t="s">
        <v>200</v>
      </c>
      <c r="B51" s="72"/>
      <c r="C51" s="72"/>
      <c r="D51" s="71"/>
      <c r="E51" s="70"/>
      <c r="G51" s="92"/>
    </row>
    <row r="52" spans="1:7">
      <c r="A52" s="73" t="s">
        <v>199</v>
      </c>
      <c r="B52" s="72"/>
      <c r="C52" s="72"/>
      <c r="D52" s="71"/>
      <c r="E52" s="70"/>
      <c r="G52" s="92"/>
    </row>
    <row r="53" spans="1:7">
      <c r="A53" s="73" t="s">
        <v>198</v>
      </c>
      <c r="B53" s="72"/>
      <c r="C53" s="72"/>
      <c r="D53" s="71"/>
      <c r="E53" s="70"/>
    </row>
    <row r="54" spans="1:7">
      <c r="A54" s="73"/>
    </row>
    <row r="55" spans="1:7">
      <c r="A55" s="73"/>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学业成绩数据表</vt:lpstr>
      <vt:lpstr>科研成果</vt:lpstr>
      <vt:lpstr>素质拓展</vt:lpstr>
      <vt:lpstr>成绩汇总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2018-10-03T14:26:51Z</dcterms:modified>
</cp:coreProperties>
</file>