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JiangTao\Desktop\工作\评奖评优\"/>
    </mc:Choice>
  </mc:AlternateContent>
  <xr:revisionPtr revIDLastSave="0" documentId="13_ncr:1_{8FEB845A-CF0D-42B0-99B6-3513C82D6944}" xr6:coauthVersionLast="36" xr6:coauthVersionMax="45" xr10:uidLastSave="{00000000-0000-0000-0000-000000000000}"/>
  <bookViews>
    <workbookView xWindow="-120" yWindow="-120" windowWidth="29040" windowHeight="15840" tabRatio="841" activeTab="6" xr2:uid="{00000000-000D-0000-FFFF-FFFF00000000}"/>
  </bookViews>
  <sheets>
    <sheet name="20级硕科研成果" sheetId="11" r:id="rId1"/>
    <sheet name="19硕学业成绩" sheetId="1" r:id="rId2"/>
    <sheet name="19硕科研成果 " sheetId="2" r:id="rId3"/>
    <sheet name="19硕素质拓展 " sheetId="3" r:id="rId4"/>
    <sheet name="19硕总成绩" sheetId="4" r:id="rId5"/>
    <sheet name="18硕科研成果" sheetId="5" r:id="rId6"/>
    <sheet name="18硕素质拓展" sheetId="6" r:id="rId7"/>
    <sheet name="18硕总成绩" sheetId="7" r:id="rId8"/>
    <sheet name="博士科研成果 " sheetId="8" r:id="rId9"/>
    <sheet name="博士素质拓展" sheetId="9" r:id="rId10"/>
    <sheet name="博士总成绩" sheetId="10" r:id="rId11"/>
  </sheets>
  <definedNames>
    <definedName name="_xlnm._FilterDatabase" localSheetId="4" hidden="1">'19硕总成绩'!$A$1:$L$42</definedName>
    <definedName name="_xlnm._FilterDatabase" localSheetId="10" hidden="1">博士总成绩!$A$1:$I$19</definedName>
    <definedName name="OLE_LINK1" localSheetId="5">'18硕科研成果'!$C$21</definedName>
  </definedNames>
  <calcPr calcId="179021"/>
</workbook>
</file>

<file path=xl/calcChain.xml><?xml version="1.0" encoding="utf-8"?>
<calcChain xmlns="http://schemas.openxmlformats.org/spreadsheetml/2006/main">
  <c r="F21" i="6" l="1"/>
  <c r="F20" i="6"/>
  <c r="F2" i="9" l="1"/>
  <c r="F2" i="3" l="1"/>
  <c r="F57" i="3"/>
  <c r="F56" i="3"/>
  <c r="F55" i="3"/>
  <c r="F53" i="3"/>
  <c r="F51" i="3"/>
  <c r="F45" i="3"/>
  <c r="F44" i="3"/>
  <c r="F43" i="3"/>
  <c r="F40" i="3"/>
  <c r="F37" i="3"/>
  <c r="F32" i="3"/>
  <c r="F30" i="3"/>
  <c r="F26" i="3"/>
  <c r="F25" i="3"/>
  <c r="F23" i="3"/>
  <c r="F10" i="3"/>
  <c r="F3" i="6"/>
  <c r="F2" i="6"/>
  <c r="F13" i="6"/>
  <c r="F5" i="6"/>
  <c r="F5" i="9"/>
  <c r="F7" i="9"/>
  <c r="F9" i="9"/>
  <c r="F10" i="9"/>
  <c r="F11" i="9"/>
  <c r="F12" i="9"/>
  <c r="F13" i="9"/>
  <c r="F14" i="9"/>
  <c r="F18" i="9"/>
  <c r="F17" i="9"/>
  <c r="F15" i="9"/>
  <c r="E31" i="8" l="1"/>
  <c r="E33" i="8"/>
  <c r="E30" i="8"/>
  <c r="E29" i="8"/>
  <c r="E28" i="8"/>
  <c r="E26" i="8"/>
  <c r="E23" i="8"/>
  <c r="E21" i="8"/>
  <c r="E17" i="8"/>
  <c r="E15" i="8"/>
  <c r="E14" i="8"/>
  <c r="E12" i="8"/>
  <c r="E10" i="8"/>
  <c r="E9" i="8"/>
  <c r="E6" i="8"/>
  <c r="E5" i="8"/>
  <c r="E4" i="8"/>
  <c r="E2" i="8"/>
  <c r="E31" i="5"/>
  <c r="E29" i="5"/>
  <c r="E28" i="5"/>
  <c r="E21" i="5"/>
  <c r="E19" i="5"/>
  <c r="E14" i="5"/>
  <c r="E9" i="5"/>
  <c r="E8" i="5"/>
  <c r="E7" i="5"/>
  <c r="E2" i="5"/>
  <c r="E4" i="5"/>
  <c r="N637" i="1" l="1"/>
  <c r="M637" i="1"/>
  <c r="G637" i="1"/>
  <c r="F637" i="1"/>
  <c r="P636" i="1"/>
  <c r="I636" i="1"/>
  <c r="P635" i="1"/>
  <c r="I634" i="1"/>
  <c r="P634" i="1"/>
  <c r="I633" i="1"/>
  <c r="P633" i="1"/>
  <c r="I632" i="1"/>
  <c r="P632" i="1"/>
  <c r="I631" i="1"/>
  <c r="P631" i="1"/>
  <c r="I630" i="1"/>
  <c r="P630" i="1"/>
  <c r="P629" i="1"/>
  <c r="I629" i="1"/>
  <c r="P628" i="1"/>
  <c r="I628" i="1"/>
  <c r="P627" i="1"/>
  <c r="I627" i="1"/>
  <c r="P626" i="1"/>
  <c r="I626" i="1"/>
  <c r="P625" i="1"/>
  <c r="I625" i="1"/>
  <c r="N622" i="1"/>
  <c r="M622" i="1"/>
  <c r="G622" i="1"/>
  <c r="F622" i="1"/>
  <c r="P621" i="1"/>
  <c r="I621" i="1"/>
  <c r="P620" i="1"/>
  <c r="I620" i="1"/>
  <c r="P619" i="1"/>
  <c r="I619" i="1"/>
  <c r="P618" i="1"/>
  <c r="I618" i="1"/>
  <c r="P617" i="1"/>
  <c r="I617" i="1"/>
  <c r="P616" i="1"/>
  <c r="I616" i="1"/>
  <c r="P615" i="1"/>
  <c r="I615" i="1"/>
  <c r="P614" i="1"/>
  <c r="I614" i="1"/>
  <c r="P613" i="1"/>
  <c r="I613" i="1"/>
  <c r="P612" i="1"/>
  <c r="I612" i="1"/>
  <c r="P611" i="1"/>
  <c r="I611" i="1"/>
  <c r="P610" i="1"/>
  <c r="I610" i="1"/>
  <c r="N607" i="1"/>
  <c r="M607" i="1"/>
  <c r="G607" i="1"/>
  <c r="F607" i="1"/>
  <c r="P606" i="1"/>
  <c r="I606" i="1"/>
  <c r="P605" i="1"/>
  <c r="I605" i="1"/>
  <c r="P604" i="1"/>
  <c r="I604" i="1"/>
  <c r="P603" i="1"/>
  <c r="I603" i="1"/>
  <c r="P602" i="1"/>
  <c r="I602" i="1"/>
  <c r="P601" i="1"/>
  <c r="I601" i="1"/>
  <c r="P600" i="1"/>
  <c r="I600" i="1"/>
  <c r="P599" i="1"/>
  <c r="I599" i="1"/>
  <c r="P598" i="1"/>
  <c r="I598" i="1"/>
  <c r="P597" i="1"/>
  <c r="I597" i="1"/>
  <c r="P596" i="1"/>
  <c r="I596" i="1"/>
  <c r="P595" i="1"/>
  <c r="I595" i="1"/>
  <c r="N592" i="1"/>
  <c r="M592" i="1"/>
  <c r="G592" i="1"/>
  <c r="F592" i="1"/>
  <c r="P591" i="1"/>
  <c r="I591" i="1"/>
  <c r="P590" i="1"/>
  <c r="I590" i="1"/>
  <c r="P589" i="1"/>
  <c r="I589" i="1"/>
  <c r="P588" i="1"/>
  <c r="I588" i="1"/>
  <c r="P587" i="1"/>
  <c r="I587" i="1"/>
  <c r="P586" i="1"/>
  <c r="I586" i="1"/>
  <c r="P585" i="1"/>
  <c r="I585" i="1"/>
  <c r="P584" i="1"/>
  <c r="I584" i="1"/>
  <c r="P583" i="1"/>
  <c r="I583" i="1"/>
  <c r="P582" i="1"/>
  <c r="I582" i="1"/>
  <c r="P581" i="1"/>
  <c r="I581" i="1"/>
  <c r="P580" i="1"/>
  <c r="I580" i="1"/>
  <c r="N577" i="1"/>
  <c r="M577" i="1"/>
  <c r="G577" i="1"/>
  <c r="F577" i="1"/>
  <c r="P576" i="1"/>
  <c r="I576" i="1"/>
  <c r="P575" i="1"/>
  <c r="I575" i="1"/>
  <c r="P574" i="1"/>
  <c r="I574" i="1"/>
  <c r="P573" i="1"/>
  <c r="I573" i="1"/>
  <c r="P572" i="1"/>
  <c r="I572" i="1"/>
  <c r="P571" i="1"/>
  <c r="I571" i="1"/>
  <c r="P570" i="1"/>
  <c r="I570" i="1"/>
  <c r="P569" i="1"/>
  <c r="I569" i="1"/>
  <c r="P568" i="1"/>
  <c r="I568" i="1"/>
  <c r="P567" i="1"/>
  <c r="I567" i="1"/>
  <c r="P566" i="1"/>
  <c r="I566" i="1"/>
  <c r="P565" i="1"/>
  <c r="I565" i="1"/>
  <c r="N562" i="1"/>
  <c r="M562" i="1"/>
  <c r="G562" i="1"/>
  <c r="F562" i="1"/>
  <c r="P561" i="1"/>
  <c r="I561" i="1"/>
  <c r="P560" i="1"/>
  <c r="I560" i="1"/>
  <c r="P559" i="1"/>
  <c r="I559" i="1"/>
  <c r="P558" i="1"/>
  <c r="I558" i="1"/>
  <c r="P557" i="1"/>
  <c r="I557" i="1"/>
  <c r="P556" i="1"/>
  <c r="I556" i="1"/>
  <c r="P555" i="1"/>
  <c r="I555" i="1"/>
  <c r="P554" i="1"/>
  <c r="I554" i="1"/>
  <c r="P553" i="1"/>
  <c r="I553" i="1"/>
  <c r="P552" i="1"/>
  <c r="I552" i="1"/>
  <c r="P551" i="1"/>
  <c r="I551" i="1"/>
  <c r="P550" i="1"/>
  <c r="I550" i="1"/>
  <c r="N547" i="1"/>
  <c r="M547" i="1"/>
  <c r="G547" i="1"/>
  <c r="F547" i="1"/>
  <c r="P546" i="1"/>
  <c r="I546" i="1"/>
  <c r="P545" i="1"/>
  <c r="I545" i="1"/>
  <c r="P544" i="1"/>
  <c r="I544" i="1"/>
  <c r="P543" i="1"/>
  <c r="I543" i="1"/>
  <c r="P542" i="1"/>
  <c r="I542" i="1"/>
  <c r="P541" i="1"/>
  <c r="I541" i="1"/>
  <c r="P540" i="1"/>
  <c r="I540" i="1"/>
  <c r="P539" i="1"/>
  <c r="I539" i="1"/>
  <c r="P538" i="1"/>
  <c r="I538" i="1"/>
  <c r="P537" i="1"/>
  <c r="I537" i="1"/>
  <c r="P536" i="1"/>
  <c r="I536" i="1"/>
  <c r="P535" i="1"/>
  <c r="I535" i="1"/>
  <c r="N532" i="1"/>
  <c r="M532" i="1"/>
  <c r="G532" i="1"/>
  <c r="F532" i="1"/>
  <c r="P531" i="1"/>
  <c r="I531" i="1"/>
  <c r="P530" i="1"/>
  <c r="I530" i="1"/>
  <c r="P529" i="1"/>
  <c r="I529" i="1"/>
  <c r="P528" i="1"/>
  <c r="I528" i="1"/>
  <c r="P527" i="1"/>
  <c r="I527" i="1"/>
  <c r="P526" i="1"/>
  <c r="I526" i="1"/>
  <c r="P525" i="1"/>
  <c r="I525" i="1"/>
  <c r="P524" i="1"/>
  <c r="I524" i="1"/>
  <c r="P523" i="1"/>
  <c r="I523" i="1"/>
  <c r="P522" i="1"/>
  <c r="I522" i="1"/>
  <c r="P521" i="1"/>
  <c r="I521" i="1"/>
  <c r="P520" i="1"/>
  <c r="I520" i="1"/>
  <c r="N517" i="1"/>
  <c r="M517" i="1"/>
  <c r="G517" i="1"/>
  <c r="F517" i="1"/>
  <c r="P516" i="1"/>
  <c r="I516" i="1"/>
  <c r="P515" i="1"/>
  <c r="I515" i="1"/>
  <c r="P514" i="1"/>
  <c r="I514" i="1"/>
  <c r="P513" i="1"/>
  <c r="I513" i="1"/>
  <c r="P512" i="1"/>
  <c r="I512" i="1"/>
  <c r="P511" i="1"/>
  <c r="I511" i="1"/>
  <c r="P510" i="1"/>
  <c r="I510" i="1"/>
  <c r="P509" i="1"/>
  <c r="I509" i="1"/>
  <c r="P508" i="1"/>
  <c r="I508" i="1"/>
  <c r="P507" i="1"/>
  <c r="I507" i="1"/>
  <c r="P506" i="1"/>
  <c r="I506" i="1"/>
  <c r="P505" i="1"/>
  <c r="I505" i="1"/>
  <c r="N502" i="1"/>
  <c r="M502" i="1"/>
  <c r="G502" i="1"/>
  <c r="F502" i="1"/>
  <c r="P501" i="1"/>
  <c r="I501" i="1"/>
  <c r="P500" i="1"/>
  <c r="I500" i="1"/>
  <c r="P499" i="1"/>
  <c r="I499" i="1"/>
  <c r="P498" i="1"/>
  <c r="I498" i="1"/>
  <c r="P497" i="1"/>
  <c r="I497" i="1"/>
  <c r="P496" i="1"/>
  <c r="I496" i="1"/>
  <c r="P495" i="1"/>
  <c r="I495" i="1"/>
  <c r="P494" i="1"/>
  <c r="I494" i="1"/>
  <c r="P493" i="1"/>
  <c r="I493" i="1"/>
  <c r="P492" i="1"/>
  <c r="I492" i="1"/>
  <c r="P491" i="1"/>
  <c r="I491" i="1"/>
  <c r="P490" i="1"/>
  <c r="I490" i="1"/>
  <c r="N487" i="1"/>
  <c r="M487" i="1"/>
  <c r="G487" i="1"/>
  <c r="F487" i="1"/>
  <c r="P486" i="1"/>
  <c r="I486" i="1"/>
  <c r="P485" i="1"/>
  <c r="I485" i="1"/>
  <c r="P484" i="1"/>
  <c r="I484" i="1"/>
  <c r="P483" i="1"/>
  <c r="I483" i="1"/>
  <c r="P482" i="1"/>
  <c r="I482" i="1"/>
  <c r="P481" i="1"/>
  <c r="I481" i="1"/>
  <c r="P480" i="1"/>
  <c r="I480" i="1"/>
  <c r="P479" i="1"/>
  <c r="I479" i="1"/>
  <c r="P478" i="1"/>
  <c r="I478" i="1"/>
  <c r="P477" i="1"/>
  <c r="I477" i="1"/>
  <c r="P476" i="1"/>
  <c r="I476" i="1"/>
  <c r="P475" i="1"/>
  <c r="I475" i="1"/>
  <c r="N472" i="1"/>
  <c r="M472" i="1"/>
  <c r="G472" i="1"/>
  <c r="F472" i="1"/>
  <c r="P471" i="1"/>
  <c r="I471" i="1"/>
  <c r="P470" i="1"/>
  <c r="I470" i="1"/>
  <c r="P469" i="1"/>
  <c r="I469" i="1"/>
  <c r="P468" i="1"/>
  <c r="I468" i="1"/>
  <c r="P467" i="1"/>
  <c r="I467" i="1"/>
  <c r="P466" i="1"/>
  <c r="I466" i="1"/>
  <c r="P465" i="1"/>
  <c r="I465" i="1"/>
  <c r="P464" i="1"/>
  <c r="I464" i="1"/>
  <c r="P463" i="1"/>
  <c r="I463" i="1"/>
  <c r="P462" i="1"/>
  <c r="I462" i="1"/>
  <c r="P461" i="1"/>
  <c r="I461" i="1"/>
  <c r="P460" i="1"/>
  <c r="I460" i="1"/>
  <c r="N457" i="1"/>
  <c r="M457" i="1"/>
  <c r="G457" i="1"/>
  <c r="F457" i="1"/>
  <c r="P456" i="1"/>
  <c r="I456" i="1"/>
  <c r="P455" i="1"/>
  <c r="I455" i="1"/>
  <c r="P454" i="1"/>
  <c r="I454" i="1"/>
  <c r="P453" i="1"/>
  <c r="I453" i="1"/>
  <c r="P452" i="1"/>
  <c r="I452" i="1"/>
  <c r="P451" i="1"/>
  <c r="I451" i="1"/>
  <c r="P450" i="1"/>
  <c r="I450" i="1"/>
  <c r="P449" i="1"/>
  <c r="I449" i="1"/>
  <c r="P448" i="1"/>
  <c r="I448" i="1"/>
  <c r="P447" i="1"/>
  <c r="I447" i="1"/>
  <c r="P446" i="1"/>
  <c r="I446" i="1"/>
  <c r="P445" i="1"/>
  <c r="I445" i="1"/>
  <c r="N442" i="1"/>
  <c r="M442" i="1"/>
  <c r="G442" i="1"/>
  <c r="F442" i="1"/>
  <c r="P441" i="1"/>
  <c r="I441" i="1"/>
  <c r="P440" i="1"/>
  <c r="I440" i="1"/>
  <c r="P439" i="1"/>
  <c r="I439" i="1"/>
  <c r="P438" i="1"/>
  <c r="I438" i="1"/>
  <c r="P437" i="1"/>
  <c r="I437" i="1"/>
  <c r="P436" i="1"/>
  <c r="I436" i="1"/>
  <c r="P435" i="1"/>
  <c r="I435" i="1"/>
  <c r="P434" i="1"/>
  <c r="I434" i="1"/>
  <c r="P433" i="1"/>
  <c r="I433" i="1"/>
  <c r="P432" i="1"/>
  <c r="I432" i="1"/>
  <c r="P431" i="1"/>
  <c r="I431" i="1"/>
  <c r="P430" i="1"/>
  <c r="I430" i="1"/>
  <c r="N427" i="1"/>
  <c r="M427" i="1"/>
  <c r="G427" i="1"/>
  <c r="F427" i="1"/>
  <c r="P426" i="1"/>
  <c r="I426" i="1"/>
  <c r="P425" i="1"/>
  <c r="I425" i="1"/>
  <c r="P424" i="1"/>
  <c r="I424" i="1"/>
  <c r="P423" i="1"/>
  <c r="I423" i="1"/>
  <c r="P422" i="1"/>
  <c r="I422" i="1"/>
  <c r="P421" i="1"/>
  <c r="I421" i="1"/>
  <c r="P420" i="1"/>
  <c r="I420" i="1"/>
  <c r="P419" i="1"/>
  <c r="I419" i="1"/>
  <c r="P418" i="1"/>
  <c r="I418" i="1"/>
  <c r="P417" i="1"/>
  <c r="I417" i="1"/>
  <c r="P416" i="1"/>
  <c r="I416" i="1"/>
  <c r="P415" i="1"/>
  <c r="I415" i="1"/>
  <c r="N412" i="1"/>
  <c r="M412" i="1"/>
  <c r="G412" i="1"/>
  <c r="F412" i="1"/>
  <c r="P411" i="1"/>
  <c r="I411" i="1"/>
  <c r="P410" i="1"/>
  <c r="I410" i="1"/>
  <c r="P409" i="1"/>
  <c r="I409" i="1"/>
  <c r="P408" i="1"/>
  <c r="I408" i="1"/>
  <c r="P407" i="1"/>
  <c r="I407" i="1"/>
  <c r="P406" i="1"/>
  <c r="I406" i="1"/>
  <c r="P405" i="1"/>
  <c r="I405" i="1"/>
  <c r="P404" i="1"/>
  <c r="I404" i="1"/>
  <c r="P403" i="1"/>
  <c r="I403" i="1"/>
  <c r="P402" i="1"/>
  <c r="I402" i="1"/>
  <c r="P401" i="1"/>
  <c r="I401" i="1"/>
  <c r="P400" i="1"/>
  <c r="I400" i="1"/>
  <c r="N397" i="1"/>
  <c r="M397" i="1"/>
  <c r="G397" i="1"/>
  <c r="F397" i="1"/>
  <c r="P396" i="1"/>
  <c r="I396" i="1"/>
  <c r="P395" i="1"/>
  <c r="I395" i="1"/>
  <c r="P394" i="1"/>
  <c r="I394" i="1"/>
  <c r="P393" i="1"/>
  <c r="I393" i="1"/>
  <c r="P392" i="1"/>
  <c r="I392" i="1"/>
  <c r="P391" i="1"/>
  <c r="I391" i="1"/>
  <c r="P390" i="1"/>
  <c r="I390" i="1"/>
  <c r="P389" i="1"/>
  <c r="I389" i="1"/>
  <c r="P388" i="1"/>
  <c r="I388" i="1"/>
  <c r="P387" i="1"/>
  <c r="I387" i="1"/>
  <c r="P386" i="1"/>
  <c r="I386" i="1"/>
  <c r="P385" i="1"/>
  <c r="I385" i="1"/>
  <c r="N382" i="1"/>
  <c r="M382" i="1"/>
  <c r="G382" i="1"/>
  <c r="F382" i="1"/>
  <c r="P381" i="1"/>
  <c r="I381" i="1"/>
  <c r="P380" i="1"/>
  <c r="I380" i="1"/>
  <c r="P379" i="1"/>
  <c r="I379" i="1"/>
  <c r="P378" i="1"/>
  <c r="I378" i="1"/>
  <c r="P377" i="1"/>
  <c r="I377" i="1"/>
  <c r="P376" i="1"/>
  <c r="I376" i="1"/>
  <c r="P375" i="1"/>
  <c r="I375" i="1"/>
  <c r="P374" i="1"/>
  <c r="I374" i="1"/>
  <c r="P373" i="1"/>
  <c r="I373" i="1"/>
  <c r="P372" i="1"/>
  <c r="I372" i="1"/>
  <c r="P371" i="1"/>
  <c r="I371" i="1"/>
  <c r="P370" i="1"/>
  <c r="I370" i="1"/>
  <c r="N367" i="1"/>
  <c r="M367" i="1"/>
  <c r="G367" i="1"/>
  <c r="F367" i="1"/>
  <c r="P366" i="1"/>
  <c r="I366" i="1"/>
  <c r="P365" i="1"/>
  <c r="I365" i="1"/>
  <c r="P364" i="1"/>
  <c r="I364" i="1"/>
  <c r="P363" i="1"/>
  <c r="I363" i="1"/>
  <c r="P362" i="1"/>
  <c r="I362" i="1"/>
  <c r="P361" i="1"/>
  <c r="I361" i="1"/>
  <c r="P360" i="1"/>
  <c r="I360" i="1"/>
  <c r="P359" i="1"/>
  <c r="I359" i="1"/>
  <c r="P358" i="1"/>
  <c r="I358" i="1"/>
  <c r="P357" i="1"/>
  <c r="I357" i="1"/>
  <c r="P356" i="1"/>
  <c r="I356" i="1"/>
  <c r="P355" i="1"/>
  <c r="I355" i="1"/>
  <c r="N352" i="1"/>
  <c r="M352" i="1"/>
  <c r="G352" i="1"/>
  <c r="F352" i="1"/>
  <c r="P351" i="1"/>
  <c r="I351" i="1"/>
  <c r="P350" i="1"/>
  <c r="I350" i="1"/>
  <c r="P349" i="1"/>
  <c r="I349" i="1"/>
  <c r="P348" i="1"/>
  <c r="I348" i="1"/>
  <c r="P347" i="1"/>
  <c r="I347" i="1"/>
  <c r="P346" i="1"/>
  <c r="I346" i="1"/>
  <c r="P345" i="1"/>
  <c r="I345" i="1"/>
  <c r="P344" i="1"/>
  <c r="I344" i="1"/>
  <c r="P343" i="1"/>
  <c r="I343" i="1"/>
  <c r="P342" i="1"/>
  <c r="I342" i="1"/>
  <c r="P341" i="1"/>
  <c r="I341" i="1"/>
  <c r="P340" i="1"/>
  <c r="I340" i="1"/>
  <c r="N337" i="1"/>
  <c r="M337" i="1"/>
  <c r="G337" i="1"/>
  <c r="F337" i="1"/>
  <c r="P336" i="1"/>
  <c r="I336" i="1"/>
  <c r="P335" i="1"/>
  <c r="I335" i="1"/>
  <c r="P334" i="1"/>
  <c r="I334" i="1"/>
  <c r="P333" i="1"/>
  <c r="I333" i="1"/>
  <c r="P332" i="1"/>
  <c r="I332" i="1"/>
  <c r="P331" i="1"/>
  <c r="I331" i="1"/>
  <c r="P330" i="1"/>
  <c r="I330" i="1"/>
  <c r="P329" i="1"/>
  <c r="I329" i="1"/>
  <c r="P328" i="1"/>
  <c r="I328" i="1"/>
  <c r="P327" i="1"/>
  <c r="I327" i="1"/>
  <c r="P326" i="1"/>
  <c r="I326" i="1"/>
  <c r="P325" i="1"/>
  <c r="I325" i="1"/>
  <c r="N322" i="1"/>
  <c r="M322" i="1"/>
  <c r="G322" i="1"/>
  <c r="F322" i="1"/>
  <c r="P321" i="1"/>
  <c r="I321" i="1"/>
  <c r="P320" i="1"/>
  <c r="I320" i="1"/>
  <c r="P319" i="1"/>
  <c r="I319" i="1"/>
  <c r="P318" i="1"/>
  <c r="I318" i="1"/>
  <c r="P317" i="1"/>
  <c r="I317" i="1"/>
  <c r="P316" i="1"/>
  <c r="I316" i="1"/>
  <c r="P315" i="1"/>
  <c r="I315" i="1"/>
  <c r="P314" i="1"/>
  <c r="I314" i="1"/>
  <c r="P313" i="1"/>
  <c r="I313" i="1"/>
  <c r="P312" i="1"/>
  <c r="I312" i="1"/>
  <c r="P311" i="1"/>
  <c r="I311" i="1"/>
  <c r="P310" i="1"/>
  <c r="I310" i="1"/>
  <c r="N307" i="1"/>
  <c r="M307" i="1"/>
  <c r="G307" i="1"/>
  <c r="F307" i="1"/>
  <c r="P306" i="1"/>
  <c r="I306" i="1"/>
  <c r="P305" i="1"/>
  <c r="I305" i="1"/>
  <c r="P304" i="1"/>
  <c r="I304" i="1"/>
  <c r="P303" i="1"/>
  <c r="I303" i="1"/>
  <c r="P302" i="1"/>
  <c r="I302" i="1"/>
  <c r="P301" i="1"/>
  <c r="I301" i="1"/>
  <c r="P300" i="1"/>
  <c r="I300" i="1"/>
  <c r="P299" i="1"/>
  <c r="I299" i="1"/>
  <c r="P298" i="1"/>
  <c r="I298" i="1"/>
  <c r="P297" i="1"/>
  <c r="I297" i="1"/>
  <c r="P296" i="1"/>
  <c r="I296" i="1"/>
  <c r="P295" i="1"/>
  <c r="I295" i="1"/>
  <c r="N292" i="1"/>
  <c r="M292" i="1"/>
  <c r="G292" i="1"/>
  <c r="F292" i="1"/>
  <c r="P291" i="1"/>
  <c r="I291" i="1"/>
  <c r="P290" i="1"/>
  <c r="I290" i="1"/>
  <c r="P289" i="1"/>
  <c r="I289" i="1"/>
  <c r="P288" i="1"/>
  <c r="I288" i="1"/>
  <c r="P287" i="1"/>
  <c r="I287" i="1"/>
  <c r="P286" i="1"/>
  <c r="I286" i="1"/>
  <c r="P285" i="1"/>
  <c r="I285" i="1"/>
  <c r="P284" i="1"/>
  <c r="I284" i="1"/>
  <c r="P283" i="1"/>
  <c r="I283" i="1"/>
  <c r="P282" i="1"/>
  <c r="I282" i="1"/>
  <c r="P281" i="1"/>
  <c r="I281" i="1"/>
  <c r="P280" i="1"/>
  <c r="I280" i="1"/>
  <c r="N277" i="1"/>
  <c r="M277" i="1"/>
  <c r="G277" i="1"/>
  <c r="F277" i="1"/>
  <c r="P276" i="1"/>
  <c r="I276" i="1"/>
  <c r="P275" i="1"/>
  <c r="I275" i="1"/>
  <c r="P274" i="1"/>
  <c r="I274" i="1"/>
  <c r="P273" i="1"/>
  <c r="I273" i="1"/>
  <c r="P272" i="1"/>
  <c r="I272" i="1"/>
  <c r="P271" i="1"/>
  <c r="I271" i="1"/>
  <c r="P270" i="1"/>
  <c r="I270" i="1"/>
  <c r="P269" i="1"/>
  <c r="I269" i="1"/>
  <c r="P268" i="1"/>
  <c r="I268" i="1"/>
  <c r="P267" i="1"/>
  <c r="I267" i="1"/>
  <c r="P266" i="1"/>
  <c r="I266" i="1"/>
  <c r="P265" i="1"/>
  <c r="I265" i="1"/>
  <c r="N262" i="1"/>
  <c r="M262" i="1"/>
  <c r="G262" i="1"/>
  <c r="F262" i="1"/>
  <c r="P261" i="1"/>
  <c r="I261" i="1"/>
  <c r="P260" i="1"/>
  <c r="I260" i="1"/>
  <c r="P259" i="1"/>
  <c r="I259" i="1"/>
  <c r="P258" i="1"/>
  <c r="I258" i="1"/>
  <c r="P257" i="1"/>
  <c r="I257" i="1"/>
  <c r="P256" i="1"/>
  <c r="I256" i="1"/>
  <c r="P255" i="1"/>
  <c r="I255" i="1"/>
  <c r="P254" i="1"/>
  <c r="I254" i="1"/>
  <c r="P253" i="1"/>
  <c r="I253" i="1"/>
  <c r="P252" i="1"/>
  <c r="I252" i="1"/>
  <c r="P251" i="1"/>
  <c r="I251" i="1"/>
  <c r="P250" i="1"/>
  <c r="I250" i="1"/>
  <c r="N247" i="1"/>
  <c r="M247" i="1"/>
  <c r="G247" i="1"/>
  <c r="F247" i="1"/>
  <c r="P246" i="1"/>
  <c r="I246" i="1"/>
  <c r="P245" i="1"/>
  <c r="I245" i="1"/>
  <c r="P244" i="1"/>
  <c r="I244" i="1"/>
  <c r="P243" i="1"/>
  <c r="I243" i="1"/>
  <c r="P242" i="1"/>
  <c r="I242" i="1"/>
  <c r="P241" i="1"/>
  <c r="I241" i="1"/>
  <c r="P240" i="1"/>
  <c r="I240" i="1"/>
  <c r="P239" i="1"/>
  <c r="I239" i="1"/>
  <c r="P238" i="1"/>
  <c r="I238" i="1"/>
  <c r="P237" i="1"/>
  <c r="I237" i="1"/>
  <c r="P236" i="1"/>
  <c r="I236" i="1"/>
  <c r="P235" i="1"/>
  <c r="I235" i="1"/>
  <c r="N232" i="1"/>
  <c r="M232" i="1"/>
  <c r="G232" i="1"/>
  <c r="F232" i="1"/>
  <c r="P231" i="1"/>
  <c r="I231" i="1"/>
  <c r="P230" i="1"/>
  <c r="I230" i="1"/>
  <c r="P229" i="1"/>
  <c r="I229" i="1"/>
  <c r="P228" i="1"/>
  <c r="I228" i="1"/>
  <c r="P227" i="1"/>
  <c r="I227" i="1"/>
  <c r="P226" i="1"/>
  <c r="I226" i="1"/>
  <c r="P225" i="1"/>
  <c r="I225" i="1"/>
  <c r="P224" i="1"/>
  <c r="I224" i="1"/>
  <c r="P223" i="1"/>
  <c r="I223" i="1"/>
  <c r="P222" i="1"/>
  <c r="I222" i="1"/>
  <c r="P221" i="1"/>
  <c r="I221" i="1"/>
  <c r="P220" i="1"/>
  <c r="I220" i="1"/>
  <c r="N217" i="1"/>
  <c r="M217" i="1"/>
  <c r="G217" i="1"/>
  <c r="F217" i="1"/>
  <c r="P216" i="1"/>
  <c r="I216" i="1"/>
  <c r="P215" i="1"/>
  <c r="I215" i="1"/>
  <c r="P214" i="1"/>
  <c r="I214" i="1"/>
  <c r="P213" i="1"/>
  <c r="I213" i="1"/>
  <c r="P212" i="1"/>
  <c r="I212" i="1"/>
  <c r="P211" i="1"/>
  <c r="I211" i="1"/>
  <c r="P210" i="1"/>
  <c r="I210" i="1"/>
  <c r="P209" i="1"/>
  <c r="I209" i="1"/>
  <c r="P208" i="1"/>
  <c r="I208" i="1"/>
  <c r="P207" i="1"/>
  <c r="I207" i="1"/>
  <c r="P206" i="1"/>
  <c r="I206" i="1"/>
  <c r="P205" i="1"/>
  <c r="I205" i="1"/>
  <c r="N202" i="1"/>
  <c r="M202" i="1"/>
  <c r="G202" i="1"/>
  <c r="F202" i="1"/>
  <c r="P201" i="1"/>
  <c r="I201" i="1"/>
  <c r="P200" i="1"/>
  <c r="I200" i="1"/>
  <c r="P199" i="1"/>
  <c r="I199" i="1"/>
  <c r="P198" i="1"/>
  <c r="I198" i="1"/>
  <c r="P197" i="1"/>
  <c r="I197" i="1"/>
  <c r="P196" i="1"/>
  <c r="I196" i="1"/>
  <c r="P195" i="1"/>
  <c r="I195" i="1"/>
  <c r="P194" i="1"/>
  <c r="I194" i="1"/>
  <c r="P193" i="1"/>
  <c r="I193" i="1"/>
  <c r="P192" i="1"/>
  <c r="I192" i="1"/>
  <c r="P191" i="1"/>
  <c r="I191" i="1"/>
  <c r="P190" i="1"/>
  <c r="I190" i="1"/>
  <c r="N187" i="1"/>
  <c r="M187" i="1"/>
  <c r="G187" i="1"/>
  <c r="F187" i="1"/>
  <c r="P186" i="1"/>
  <c r="I186" i="1"/>
  <c r="P185" i="1"/>
  <c r="I185" i="1"/>
  <c r="P184" i="1"/>
  <c r="I184" i="1"/>
  <c r="P183" i="1"/>
  <c r="I183" i="1"/>
  <c r="P182" i="1"/>
  <c r="I182" i="1"/>
  <c r="P181" i="1"/>
  <c r="I181" i="1"/>
  <c r="P180" i="1"/>
  <c r="I180" i="1"/>
  <c r="P179" i="1"/>
  <c r="I179" i="1"/>
  <c r="P178" i="1"/>
  <c r="I178" i="1"/>
  <c r="P177" i="1"/>
  <c r="I177" i="1"/>
  <c r="P176" i="1"/>
  <c r="I176" i="1"/>
  <c r="P175" i="1"/>
  <c r="I175" i="1"/>
  <c r="N172" i="1"/>
  <c r="M172" i="1"/>
  <c r="G172" i="1"/>
  <c r="F172" i="1"/>
  <c r="P171" i="1"/>
  <c r="I171" i="1"/>
  <c r="P170" i="1"/>
  <c r="I170" i="1"/>
  <c r="P169" i="1"/>
  <c r="I169" i="1"/>
  <c r="P168" i="1"/>
  <c r="I168" i="1"/>
  <c r="P167" i="1"/>
  <c r="I167" i="1"/>
  <c r="P166" i="1"/>
  <c r="I166" i="1"/>
  <c r="P165" i="1"/>
  <c r="I165" i="1"/>
  <c r="P164" i="1"/>
  <c r="I164" i="1"/>
  <c r="P163" i="1"/>
  <c r="I163" i="1"/>
  <c r="P162" i="1"/>
  <c r="I162" i="1"/>
  <c r="P161" i="1"/>
  <c r="I161" i="1"/>
  <c r="P160" i="1"/>
  <c r="I160" i="1"/>
  <c r="N157" i="1"/>
  <c r="M157" i="1"/>
  <c r="G157" i="1"/>
  <c r="F157" i="1"/>
  <c r="P156" i="1"/>
  <c r="I156" i="1"/>
  <c r="P155" i="1"/>
  <c r="I155" i="1"/>
  <c r="P154" i="1"/>
  <c r="I154" i="1"/>
  <c r="P153" i="1"/>
  <c r="I153" i="1"/>
  <c r="P152" i="1"/>
  <c r="I152" i="1"/>
  <c r="P151" i="1"/>
  <c r="I151" i="1"/>
  <c r="P150" i="1"/>
  <c r="I150" i="1"/>
  <c r="P149" i="1"/>
  <c r="I149" i="1"/>
  <c r="P148" i="1"/>
  <c r="I148" i="1"/>
  <c r="P147" i="1"/>
  <c r="I147" i="1"/>
  <c r="P146" i="1"/>
  <c r="I146" i="1"/>
  <c r="P145" i="1"/>
  <c r="I145" i="1"/>
  <c r="N142" i="1"/>
  <c r="M142" i="1"/>
  <c r="G142" i="1"/>
  <c r="F142" i="1"/>
  <c r="P141" i="1"/>
  <c r="I141" i="1"/>
  <c r="P140" i="1"/>
  <c r="I140" i="1"/>
  <c r="P139" i="1"/>
  <c r="I139" i="1"/>
  <c r="P138" i="1"/>
  <c r="I138" i="1"/>
  <c r="P137" i="1"/>
  <c r="I137" i="1"/>
  <c r="P136" i="1"/>
  <c r="I136" i="1"/>
  <c r="P135" i="1"/>
  <c r="I135" i="1"/>
  <c r="P134" i="1"/>
  <c r="I134" i="1"/>
  <c r="P133" i="1"/>
  <c r="I133" i="1"/>
  <c r="P132" i="1"/>
  <c r="I132" i="1"/>
  <c r="P131" i="1"/>
  <c r="I131" i="1"/>
  <c r="P130" i="1"/>
  <c r="I130" i="1"/>
  <c r="N127" i="1"/>
  <c r="M127" i="1"/>
  <c r="G127" i="1"/>
  <c r="F127" i="1"/>
  <c r="P126" i="1"/>
  <c r="I126" i="1"/>
  <c r="P125" i="1"/>
  <c r="I125" i="1"/>
  <c r="P124" i="1"/>
  <c r="I124" i="1"/>
  <c r="P123" i="1"/>
  <c r="I123" i="1"/>
  <c r="P122" i="1"/>
  <c r="I122" i="1"/>
  <c r="P121" i="1"/>
  <c r="I121" i="1"/>
  <c r="P120" i="1"/>
  <c r="I120" i="1"/>
  <c r="P119" i="1"/>
  <c r="I119" i="1"/>
  <c r="P118" i="1"/>
  <c r="I118" i="1"/>
  <c r="P117" i="1"/>
  <c r="I117" i="1"/>
  <c r="P116" i="1"/>
  <c r="I116" i="1"/>
  <c r="P115" i="1"/>
  <c r="I115" i="1"/>
  <c r="N112" i="1"/>
  <c r="M112" i="1"/>
  <c r="G112" i="1"/>
  <c r="F112" i="1"/>
  <c r="P111" i="1"/>
  <c r="I111" i="1"/>
  <c r="P110" i="1"/>
  <c r="I110" i="1"/>
  <c r="P109" i="1"/>
  <c r="I109" i="1"/>
  <c r="P108" i="1"/>
  <c r="I108" i="1"/>
  <c r="P107" i="1"/>
  <c r="I107" i="1"/>
  <c r="P106" i="1"/>
  <c r="I106" i="1"/>
  <c r="P105" i="1"/>
  <c r="I105" i="1"/>
  <c r="P104" i="1"/>
  <c r="I104" i="1"/>
  <c r="P103" i="1"/>
  <c r="I103" i="1"/>
  <c r="P102" i="1"/>
  <c r="I102" i="1"/>
  <c r="P101" i="1"/>
  <c r="I101" i="1"/>
  <c r="P100" i="1"/>
  <c r="I100" i="1"/>
  <c r="N97" i="1"/>
  <c r="M97" i="1"/>
  <c r="G97" i="1"/>
  <c r="F97" i="1"/>
  <c r="P96" i="1"/>
  <c r="I96" i="1"/>
  <c r="P95" i="1"/>
  <c r="I95" i="1"/>
  <c r="P94" i="1"/>
  <c r="I94" i="1"/>
  <c r="P93" i="1"/>
  <c r="I93" i="1"/>
  <c r="P92" i="1"/>
  <c r="I92" i="1"/>
  <c r="P91" i="1"/>
  <c r="I91" i="1"/>
  <c r="P90" i="1"/>
  <c r="I90" i="1"/>
  <c r="P89" i="1"/>
  <c r="I89" i="1"/>
  <c r="P88" i="1"/>
  <c r="I88" i="1"/>
  <c r="P87" i="1"/>
  <c r="I87" i="1"/>
  <c r="P86" i="1"/>
  <c r="I86" i="1"/>
  <c r="P85" i="1"/>
  <c r="I85" i="1"/>
  <c r="N82" i="1"/>
  <c r="M82" i="1"/>
  <c r="G82" i="1"/>
  <c r="F82" i="1"/>
  <c r="P81" i="1"/>
  <c r="I81" i="1"/>
  <c r="P80" i="1"/>
  <c r="I80" i="1"/>
  <c r="P79" i="1"/>
  <c r="I79" i="1"/>
  <c r="P78" i="1"/>
  <c r="I78" i="1"/>
  <c r="P77" i="1"/>
  <c r="I77" i="1"/>
  <c r="P76" i="1"/>
  <c r="I76" i="1"/>
  <c r="P75" i="1"/>
  <c r="I75" i="1"/>
  <c r="P74" i="1"/>
  <c r="I74" i="1"/>
  <c r="P73" i="1"/>
  <c r="I73" i="1"/>
  <c r="P72" i="1"/>
  <c r="I72" i="1"/>
  <c r="P71" i="1"/>
  <c r="I71" i="1"/>
  <c r="P70" i="1"/>
  <c r="I70" i="1"/>
  <c r="N67" i="1"/>
  <c r="M67" i="1"/>
  <c r="G67" i="1"/>
  <c r="F67" i="1"/>
  <c r="P66" i="1"/>
  <c r="I66" i="1"/>
  <c r="P65" i="1"/>
  <c r="I65" i="1"/>
  <c r="P64" i="1"/>
  <c r="I64" i="1"/>
  <c r="P63" i="1"/>
  <c r="I63" i="1"/>
  <c r="P62" i="1"/>
  <c r="I62" i="1"/>
  <c r="P61" i="1"/>
  <c r="I61" i="1"/>
  <c r="P60" i="1"/>
  <c r="I60" i="1"/>
  <c r="P59" i="1"/>
  <c r="I59" i="1"/>
  <c r="P58" i="1"/>
  <c r="I58" i="1"/>
  <c r="P57" i="1"/>
  <c r="I57" i="1"/>
  <c r="P56" i="1"/>
  <c r="I56" i="1"/>
  <c r="P55" i="1"/>
  <c r="I55" i="1"/>
  <c r="N52" i="1"/>
  <c r="M52" i="1"/>
  <c r="G52" i="1"/>
  <c r="F52" i="1"/>
  <c r="P51" i="1"/>
  <c r="I51" i="1"/>
  <c r="P50" i="1"/>
  <c r="I50" i="1"/>
  <c r="P49" i="1"/>
  <c r="I49" i="1"/>
  <c r="P48" i="1"/>
  <c r="I48" i="1"/>
  <c r="P47" i="1"/>
  <c r="I47" i="1"/>
  <c r="P46" i="1"/>
  <c r="I46" i="1"/>
  <c r="P45" i="1"/>
  <c r="I45" i="1"/>
  <c r="P44" i="1"/>
  <c r="I44" i="1"/>
  <c r="P43" i="1"/>
  <c r="I43" i="1"/>
  <c r="P42" i="1"/>
  <c r="I42" i="1"/>
  <c r="P41" i="1"/>
  <c r="I41" i="1"/>
  <c r="P40" i="1"/>
  <c r="I40" i="1"/>
  <c r="N37" i="1"/>
  <c r="M37" i="1"/>
  <c r="G37" i="1"/>
  <c r="F37" i="1"/>
  <c r="P36" i="1"/>
  <c r="I36" i="1"/>
  <c r="P35" i="1"/>
  <c r="I35" i="1"/>
  <c r="P34" i="1"/>
  <c r="I34" i="1"/>
  <c r="P33" i="1"/>
  <c r="I33" i="1"/>
  <c r="P32" i="1"/>
  <c r="I32" i="1"/>
  <c r="P31" i="1"/>
  <c r="I31" i="1"/>
  <c r="P30" i="1"/>
  <c r="I30" i="1"/>
  <c r="P29" i="1"/>
  <c r="I29" i="1"/>
  <c r="P28" i="1"/>
  <c r="I28" i="1"/>
  <c r="P27" i="1"/>
  <c r="I27" i="1"/>
  <c r="P26" i="1"/>
  <c r="I26" i="1"/>
  <c r="P25" i="1"/>
  <c r="I25" i="1"/>
  <c r="N22" i="1"/>
  <c r="M22" i="1"/>
  <c r="G22" i="1"/>
  <c r="F22" i="1"/>
  <c r="P21" i="1"/>
  <c r="I21" i="1"/>
  <c r="P20" i="1"/>
  <c r="I20" i="1"/>
  <c r="P19" i="1"/>
  <c r="I19" i="1"/>
  <c r="P18" i="1"/>
  <c r="I18" i="1"/>
  <c r="P17" i="1"/>
  <c r="I17" i="1"/>
  <c r="P16" i="1"/>
  <c r="I16" i="1"/>
  <c r="P15" i="1"/>
  <c r="I15" i="1"/>
  <c r="P14" i="1"/>
  <c r="I14" i="1"/>
  <c r="P13" i="1"/>
  <c r="I13" i="1"/>
  <c r="P12" i="1"/>
  <c r="I12" i="1"/>
  <c r="P11" i="1"/>
  <c r="I11" i="1"/>
  <c r="P10" i="1"/>
  <c r="I10" i="1"/>
  <c r="P82" i="1" l="1"/>
  <c r="P217" i="1"/>
  <c r="P247" i="1"/>
  <c r="P367" i="1"/>
  <c r="P637" i="1"/>
  <c r="I622" i="1"/>
  <c r="P622" i="1"/>
  <c r="P607" i="1"/>
  <c r="I607" i="1"/>
  <c r="P592" i="1"/>
  <c r="I592" i="1"/>
  <c r="Q580" i="1" s="1"/>
  <c r="I577" i="1"/>
  <c r="P562" i="1"/>
  <c r="I562" i="1"/>
  <c r="I547" i="1"/>
  <c r="P547" i="1"/>
  <c r="P532" i="1"/>
  <c r="I532" i="1"/>
  <c r="Q520" i="1" s="1"/>
  <c r="P517" i="1"/>
  <c r="I517" i="1"/>
  <c r="Q505" i="1" s="1"/>
  <c r="P502" i="1"/>
  <c r="I502" i="1"/>
  <c r="P487" i="1"/>
  <c r="I487" i="1"/>
  <c r="I472" i="1"/>
  <c r="I457" i="1"/>
  <c r="P457" i="1"/>
  <c r="I442" i="1"/>
  <c r="Q430" i="1" s="1"/>
  <c r="I427" i="1"/>
  <c r="P427" i="1"/>
  <c r="I412" i="1"/>
  <c r="P397" i="1"/>
  <c r="I397" i="1"/>
  <c r="I382" i="1"/>
  <c r="I367" i="1"/>
  <c r="P352" i="1"/>
  <c r="I352" i="1"/>
  <c r="I337" i="1"/>
  <c r="I322" i="1"/>
  <c r="I307" i="1"/>
  <c r="P307" i="1"/>
  <c r="I292" i="1"/>
  <c r="P277" i="1"/>
  <c r="I277" i="1"/>
  <c r="Q265" i="1" s="1"/>
  <c r="P262" i="1"/>
  <c r="I262" i="1"/>
  <c r="I247" i="1"/>
  <c r="I232" i="1"/>
  <c r="I217" i="1"/>
  <c r="P202" i="1"/>
  <c r="I202" i="1"/>
  <c r="I187" i="1"/>
  <c r="P187" i="1"/>
  <c r="I172" i="1"/>
  <c r="P172" i="1"/>
  <c r="P157" i="1"/>
  <c r="I157" i="1"/>
  <c r="P142" i="1"/>
  <c r="I142" i="1"/>
  <c r="Q130" i="1" s="1"/>
  <c r="I127" i="1"/>
  <c r="I112" i="1"/>
  <c r="I97" i="1"/>
  <c r="I82" i="1"/>
  <c r="Q70" i="1" s="1"/>
  <c r="I67" i="1"/>
  <c r="P67" i="1"/>
  <c r="I52" i="1"/>
  <c r="P52" i="1"/>
  <c r="P37" i="1"/>
  <c r="I37" i="1"/>
  <c r="P22" i="1"/>
  <c r="I22" i="1"/>
  <c r="I637" i="1"/>
  <c r="P382" i="1"/>
  <c r="P472" i="1"/>
  <c r="Q460" i="1" s="1"/>
  <c r="P577" i="1"/>
  <c r="P127" i="1"/>
  <c r="P97" i="1"/>
  <c r="P337" i="1"/>
  <c r="Q325" i="1" s="1"/>
  <c r="P232" i="1"/>
  <c r="Q220" i="1" s="1"/>
  <c r="P292" i="1"/>
  <c r="P322" i="1"/>
  <c r="P412" i="1"/>
  <c r="P442" i="1"/>
  <c r="P112" i="1"/>
  <c r="Q310" i="1"/>
  <c r="Q160" i="1" l="1"/>
  <c r="Q340" i="1"/>
  <c r="Q400" i="1"/>
  <c r="Q385" i="1"/>
  <c r="Q235" i="1"/>
  <c r="Q370" i="1"/>
  <c r="Q205" i="1"/>
  <c r="Q250" i="1"/>
  <c r="Q490" i="1"/>
  <c r="Q550" i="1"/>
  <c r="Q280" i="1"/>
  <c r="Q355" i="1"/>
  <c r="Q85" i="1"/>
  <c r="Q175" i="1"/>
  <c r="Q565" i="1"/>
  <c r="Q475" i="1"/>
  <c r="Q625" i="1"/>
  <c r="Q610" i="1"/>
  <c r="Q595" i="1"/>
  <c r="Q535" i="1"/>
  <c r="Q445" i="1"/>
  <c r="Q415" i="1"/>
  <c r="Q295" i="1"/>
  <c r="Q190" i="1"/>
  <c r="Q145" i="1"/>
  <c r="Q115" i="1"/>
  <c r="Q100" i="1"/>
  <c r="Q55" i="1"/>
  <c r="Q40" i="1"/>
  <c r="Q25" i="1"/>
  <c r="Q10" i="1"/>
</calcChain>
</file>

<file path=xl/sharedStrings.xml><?xml version="1.0" encoding="utf-8"?>
<sst xmlns="http://schemas.openxmlformats.org/spreadsheetml/2006/main" count="2245" uniqueCount="398">
  <si>
    <t>学习成绩</t>
  </si>
  <si>
    <t>1）学位课*学分*1，非学位课*学分*0.8，然后进行加权平均。（总分=（学位课总分+非学位课总分）/（学位课学分+非学位课学分*0.8））</t>
  </si>
  <si>
    <t>2）外语免修成绩按75分计算；按学校文件规定，英语课程未取得学分前，成绩不计算</t>
  </si>
  <si>
    <t>3）课程成绩以五级制评定的，根据学校文件规定，按以下标准换算：优-90，良-80，中-70，及格-60.</t>
  </si>
  <si>
    <t>通过和免修按75分计算。</t>
  </si>
  <si>
    <t>系奖学金评审委员会将根据研究生管理信息系统导出成绩进行审核。</t>
  </si>
  <si>
    <t>根据学校规定，有课程不及格或无故缺考的同学将取消当年的评奖评优资格</t>
  </si>
  <si>
    <t>序号</t>
  </si>
  <si>
    <t>学号</t>
  </si>
  <si>
    <t>课程名称</t>
  </si>
  <si>
    <t>学分</t>
  </si>
  <si>
    <t>成绩</t>
  </si>
  <si>
    <t>学分*成绩*1</t>
  </si>
  <si>
    <t>非学位课</t>
  </si>
  <si>
    <t>学分*成绩*0.8</t>
  </si>
  <si>
    <t>总分</t>
  </si>
  <si>
    <t>21939001</t>
  </si>
  <si>
    <t>人事测评与人力资源开发</t>
  </si>
  <si>
    <t>专业学位课</t>
  </si>
  <si>
    <t>高级心理咨询</t>
  </si>
  <si>
    <t>专业选修课</t>
  </si>
  <si>
    <t>社会认知心理学</t>
  </si>
  <si>
    <t>贝叶斯数据分析入门</t>
  </si>
  <si>
    <t>中国特色社会主义理论与实践研究</t>
  </si>
  <si>
    <t>公共学位课</t>
  </si>
  <si>
    <t>广告与营销</t>
  </si>
  <si>
    <t>自然辩证法概论</t>
  </si>
  <si>
    <t>创业管理</t>
  </si>
  <si>
    <t>公共素质课</t>
  </si>
  <si>
    <t>高级心理学</t>
  </si>
  <si>
    <t>高级心理统计</t>
  </si>
  <si>
    <t>高级认知工效学</t>
  </si>
  <si>
    <t>社会心理学理论与方法</t>
  </si>
  <si>
    <t>研究生论文写作指导</t>
  </si>
  <si>
    <t>21939002</t>
  </si>
  <si>
    <t>研究生英语基础技能</t>
  </si>
  <si>
    <t>认知神经科学</t>
  </si>
  <si>
    <t>研究生英语能力提升</t>
  </si>
  <si>
    <t>磁共振数据分析</t>
  </si>
  <si>
    <t>人生美学专题研究</t>
  </si>
  <si>
    <t>教育心理学研究</t>
  </si>
  <si>
    <t>发展心理学研究</t>
  </si>
  <si>
    <t>21939003</t>
  </si>
  <si>
    <t>中国审美哲学专题</t>
  </si>
  <si>
    <t>经济心理学</t>
  </si>
  <si>
    <t>高级心理咨询实践</t>
  </si>
  <si>
    <t>21939004</t>
  </si>
  <si>
    <t>数学心理学</t>
  </si>
  <si>
    <t>现代心理学进展</t>
  </si>
  <si>
    <t>21939005</t>
  </si>
  <si>
    <t>高级工程心理学</t>
  </si>
  <si>
    <t>视觉认知基础及研究进展</t>
  </si>
  <si>
    <t>基于虚拟现实技术的心理学研究方法</t>
  </si>
  <si>
    <t>拳术</t>
  </si>
  <si>
    <t>21939006</t>
  </si>
  <si>
    <t>运动素质课</t>
  </si>
  <si>
    <t>21939007</t>
  </si>
  <si>
    <t>21939008</t>
  </si>
  <si>
    <t>中国艺术通论</t>
  </si>
  <si>
    <t>21939009</t>
  </si>
  <si>
    <t>西方音乐艺术</t>
  </si>
  <si>
    <t>21939010</t>
  </si>
  <si>
    <t>高级认知心理学</t>
  </si>
  <si>
    <t>21939011</t>
  </si>
  <si>
    <t>21939012</t>
  </si>
  <si>
    <t>格式塔治疗：理论与实践</t>
  </si>
  <si>
    <t>21939013</t>
  </si>
  <si>
    <t>法制现代化与法律文化专题</t>
  </si>
  <si>
    <t>21939014</t>
  </si>
  <si>
    <t>21939015</t>
  </si>
  <si>
    <t>联合国可持续发展目标</t>
  </si>
  <si>
    <t>本科生课</t>
  </si>
  <si>
    <t>国际组织与全球治理</t>
  </si>
  <si>
    <t>国际政治理论</t>
  </si>
  <si>
    <t>21939016</t>
  </si>
  <si>
    <t>公共经济学专题</t>
  </si>
  <si>
    <t>跨专业课</t>
  </si>
  <si>
    <t>21939017</t>
  </si>
  <si>
    <t>21939018</t>
  </si>
  <si>
    <t>21939019</t>
  </si>
  <si>
    <t>21939020</t>
  </si>
  <si>
    <t>21939021</t>
  </si>
  <si>
    <t>实用信息检索</t>
  </si>
  <si>
    <t>21939022</t>
  </si>
  <si>
    <t>紫金.创享（创业系列大讲堂）</t>
  </si>
  <si>
    <t>21939023</t>
  </si>
  <si>
    <t>21939024</t>
  </si>
  <si>
    <t>中国古代典籍文化</t>
  </si>
  <si>
    <t>21939025</t>
  </si>
  <si>
    <t>21939026</t>
  </si>
  <si>
    <t>压力管理能力建设</t>
  </si>
  <si>
    <t>21939027</t>
  </si>
  <si>
    <t>21939028</t>
  </si>
  <si>
    <t>佛教文化专题</t>
  </si>
  <si>
    <t>21939029</t>
  </si>
  <si>
    <t>全球化知识产权保护，博弈和管理</t>
  </si>
  <si>
    <t>21939030</t>
  </si>
  <si>
    <t>高级心理测量</t>
  </si>
  <si>
    <t>高级心理统计学</t>
  </si>
  <si>
    <t>环境与发展专题</t>
  </si>
  <si>
    <t>发展心理学专题</t>
  </si>
  <si>
    <t>高级心理学研究方法</t>
  </si>
  <si>
    <t>社会心理学专题</t>
  </si>
  <si>
    <t>21939031</t>
  </si>
  <si>
    <t>应用心理学专题</t>
  </si>
  <si>
    <t>21939032</t>
  </si>
  <si>
    <t>浙江大学UPP课程</t>
  </si>
  <si>
    <t>21939033</t>
  </si>
  <si>
    <t>逻辑与思维方法</t>
  </si>
  <si>
    <t>21939034</t>
  </si>
  <si>
    <t>21939035</t>
  </si>
  <si>
    <t>21939036</t>
  </si>
  <si>
    <t>21939037</t>
  </si>
  <si>
    <t>21939038</t>
  </si>
  <si>
    <t>21939039</t>
  </si>
  <si>
    <t>体育、营养和健康</t>
  </si>
  <si>
    <t>21939040</t>
  </si>
  <si>
    <t>21939041</t>
  </si>
  <si>
    <t>21939042</t>
  </si>
  <si>
    <t>具体内容</t>
  </si>
  <si>
    <t>分数</t>
  </si>
  <si>
    <t>证明材料</t>
  </si>
  <si>
    <t>备注</t>
  </si>
  <si>
    <t>文章要求：非毕业生在周期内online或published，毕业生在周期内accept即可。硕博通用</t>
  </si>
  <si>
    <t>1，去年已参评的文章不可复评（同一申请者）
2，不符合要求的文章不计入今年评奖排名，明年可申请</t>
  </si>
  <si>
    <t>类别</t>
  </si>
  <si>
    <t>科研成果</t>
  </si>
  <si>
    <t>映射1</t>
  </si>
  <si>
    <t>素质拓展</t>
  </si>
  <si>
    <t>映射2</t>
  </si>
  <si>
    <t>成绩1</t>
  </si>
  <si>
    <t>成绩2</t>
  </si>
  <si>
    <t>排名1</t>
  </si>
  <si>
    <t>排名2</t>
  </si>
  <si>
    <t>成绩1=科研成果</t>
  </si>
  <si>
    <t>成绩2=科研成果*0.8+素质拓展*0.2</t>
  </si>
  <si>
    <t>排名1根据成绩1进行排名，为国家奖学金、专项奖学金评选依据</t>
  </si>
  <si>
    <t>排名2根据成绩2进行排名，为优秀研究生、三好研究生评选依据</t>
  </si>
  <si>
    <r>
      <rPr>
        <sz val="11"/>
        <color theme="1"/>
        <rFont val="宋体"/>
        <family val="3"/>
        <charset val="134"/>
      </rPr>
      <t>探究儿童心理的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个研究（专著，</t>
    </r>
    <r>
      <rPr>
        <sz val="11"/>
        <color theme="1"/>
        <rFont val="Times New Roman"/>
        <family val="1"/>
      </rPr>
      <t>3.2</t>
    </r>
    <r>
      <rPr>
        <sz val="11"/>
        <color theme="1"/>
        <rFont val="宋体"/>
        <family val="3"/>
        <charset val="134"/>
      </rPr>
      <t>万字，</t>
    </r>
    <r>
      <rPr>
        <sz val="11"/>
        <color theme="1"/>
        <rFont val="Times New Roman"/>
        <family val="1"/>
      </rPr>
      <t>11.2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</si>
  <si>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t xml:space="preserve">Depth and Breadth of Pie Menus for Mid-air Gesture Interaction; International Journal of Human–Computer Interaction; </t>
    </r>
    <r>
      <rPr>
        <sz val="11"/>
        <color theme="1"/>
        <rFont val="宋体"/>
        <family val="3"/>
        <charset val="134"/>
      </rPr>
      <t>第一作者</t>
    </r>
    <r>
      <rPr>
        <sz val="11"/>
        <color theme="1"/>
        <rFont val="Times New Roman"/>
        <family val="1"/>
      </rPr>
      <t>; SSCI-Q3; C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分</t>
    </r>
    <r>
      <rPr>
        <sz val="11"/>
        <color theme="1"/>
        <rFont val="Times New Roman"/>
        <family val="1"/>
      </rPr>
      <t xml:space="preserve"> </t>
    </r>
    <phoneticPr fontId="9" type="noConversion"/>
  </si>
  <si>
    <r>
      <rPr>
        <sz val="11"/>
        <color theme="1"/>
        <rFont val="宋体"/>
        <family val="3"/>
        <charset val="134"/>
      </rPr>
      <t>国内专业会议摘要；申请加分：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</si>
  <si>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第二十二届全国心理学学术会议摘要集；国内专业会议摘要申请加分：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</si>
  <si>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兼职辅导员（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</si>
  <si>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党线：基础心理学研究生党支部书记（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</si>
  <si>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心理系疫情期间自修教室管理志愿服务（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</si>
  <si>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中国心理学会常务理事会议志愿者（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</si>
  <si>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参加浙江大学教育学院、心理系赴井冈山学生骨干培训班并结业（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</si>
  <si>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t>2018-2019</t>
    </r>
    <r>
      <rPr>
        <sz val="11"/>
        <color theme="1"/>
        <rFont val="宋体"/>
        <family val="3"/>
        <charset val="134"/>
      </rPr>
      <t>年心理系兼职辅导员（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</si>
  <si>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系学生团队（心理帮扶志愿服务团上一任运营部部长）（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</si>
  <si>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浙江大学发展与教育心理学研究生党支部支部书记</t>
    </r>
    <phoneticPr fontId="9" type="noConversion"/>
  </si>
  <si>
    <r>
      <rPr>
        <sz val="11"/>
        <color theme="1"/>
        <rFont val="宋体"/>
        <family val="3"/>
        <charset val="134"/>
      </rPr>
      <t>社会工作</t>
    </r>
  </si>
  <si>
    <r>
      <rPr>
        <sz val="11"/>
        <color theme="1"/>
        <rFont val="宋体"/>
        <family val="3"/>
        <charset val="134"/>
      </rPr>
      <t>班长（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分）</t>
    </r>
  </si>
  <si>
    <r>
      <rPr>
        <sz val="11"/>
        <color theme="1"/>
        <rFont val="宋体"/>
        <family val="3"/>
        <charset val="134"/>
      </rPr>
      <t>其他</t>
    </r>
  </si>
  <si>
    <r>
      <rPr>
        <sz val="11"/>
        <color theme="1"/>
        <rFont val="宋体"/>
        <family val="3"/>
        <charset val="134"/>
      </rPr>
      <t>心理系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三位一体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招生工作志愿者（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</si>
  <si>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支委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工程心理学研究生第二党支部组织委员（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</si>
  <si>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学科竞赛类</t>
    </r>
  </si>
  <si>
    <r>
      <rPr>
        <sz val="11"/>
        <color theme="1"/>
        <rFont val="宋体"/>
        <family val="3"/>
        <charset val="134"/>
      </rPr>
      <t>秋季校运会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女子跳远第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名</t>
    </r>
    <phoneticPr fontId="9" type="noConversion"/>
  </si>
  <si>
    <r>
      <rPr>
        <sz val="11"/>
        <color theme="1"/>
        <rFont val="宋体"/>
        <family val="3"/>
        <charset val="134"/>
      </rPr>
      <t>学科竞赛</t>
    </r>
    <phoneticPr fontId="9" type="noConversion"/>
  </si>
  <si>
    <r>
      <rPr>
        <sz val="11"/>
        <color theme="1"/>
        <rFont val="宋体"/>
        <family val="3"/>
        <charset val="134"/>
      </rPr>
      <t>文体竞赛</t>
    </r>
    <phoneticPr fontId="9" type="noConversion"/>
  </si>
  <si>
    <r>
      <rPr>
        <sz val="11"/>
        <color theme="1"/>
        <rFont val="宋体"/>
        <family val="3"/>
        <charset val="134"/>
      </rPr>
      <t>心理系研博会副主席</t>
    </r>
    <phoneticPr fontId="9" type="noConversion"/>
  </si>
  <si>
    <r>
      <rPr>
        <sz val="11"/>
        <color theme="1"/>
        <rFont val="宋体"/>
        <family val="3"/>
        <charset val="134"/>
      </rPr>
      <t>浙江大学心理帮扶团媒体部成员</t>
    </r>
  </si>
  <si>
    <r>
      <rPr>
        <sz val="11"/>
        <color theme="1"/>
        <rFont val="宋体"/>
        <family val="3"/>
        <charset val="134"/>
      </rPr>
      <t>浙江大学校级优秀团员</t>
    </r>
  </si>
  <si>
    <r>
      <t xml:space="preserve">3  </t>
    </r>
    <r>
      <rPr>
        <sz val="11"/>
        <color theme="1"/>
        <rFont val="宋体"/>
        <family val="3"/>
        <charset val="134"/>
      </rPr>
      <t>研博会副主席</t>
    </r>
  </si>
  <si>
    <r>
      <rPr>
        <sz val="11"/>
        <color theme="1"/>
        <rFont val="宋体"/>
        <family val="3"/>
        <charset val="134"/>
      </rPr>
      <t>挂职团委副书记（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分）</t>
    </r>
  </si>
  <si>
    <r>
      <rPr>
        <sz val="11"/>
        <color theme="1"/>
        <rFont val="宋体"/>
        <family val="3"/>
        <charset val="134"/>
      </rPr>
      <t>参与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网易游戏雷火</t>
    </r>
    <r>
      <rPr>
        <sz val="11"/>
        <color theme="1"/>
        <rFont val="Times New Roman"/>
        <family val="1"/>
      </rPr>
      <t>UX-</t>
    </r>
    <r>
      <rPr>
        <sz val="11"/>
        <color theme="1"/>
        <rFont val="宋体"/>
        <family val="3"/>
        <charset val="134"/>
      </rPr>
      <t>浙江大学游戏用研联合培训课程，并获得结营证书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）</t>
    </r>
    <phoneticPr fontId="9" type="noConversion"/>
  </si>
  <si>
    <r>
      <rPr>
        <sz val="11"/>
        <color theme="1"/>
        <rFont val="宋体"/>
        <family val="3"/>
        <charset val="134"/>
      </rPr>
      <t>心理与行为科学系研博会副主席（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</si>
  <si>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浙江大学第十三届永谦之星校园歌手大赛第八名优胜奖（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</si>
  <si>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组织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心航向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系列就业线上讲座，并以此申请校</t>
    </r>
    <r>
      <rPr>
        <sz val="11"/>
        <color theme="1"/>
        <rFont val="Times New Roman"/>
        <family val="1"/>
      </rPr>
      <t>SQTP</t>
    </r>
    <r>
      <rPr>
        <sz val="11"/>
        <color theme="1"/>
        <rFont val="宋体"/>
        <family val="3"/>
        <charset val="134"/>
      </rPr>
      <t>项目（</t>
    </r>
    <r>
      <rPr>
        <sz val="11"/>
        <color theme="1"/>
        <rFont val="Times New Roman"/>
        <family val="1"/>
      </rPr>
      <t>0.5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</si>
  <si>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参加网易游戏雷火</t>
    </r>
    <r>
      <rPr>
        <sz val="11"/>
        <color theme="1"/>
        <rFont val="Times New Roman"/>
        <family val="1"/>
      </rPr>
      <t>UX-</t>
    </r>
    <r>
      <rPr>
        <sz val="11"/>
        <color theme="1"/>
        <rFont val="宋体"/>
        <family val="3"/>
        <charset val="134"/>
      </rPr>
      <t>浙江大学游戏用研联合培训课程，获合格证书（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</si>
  <si>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参加心理与行为科学系</t>
    </r>
    <r>
      <rPr>
        <sz val="11"/>
        <color theme="1"/>
        <rFont val="Times New Roman"/>
        <family val="1"/>
      </rPr>
      <t>“Cross Cultural Research Collaboration Exchange Program 2019”</t>
    </r>
    <r>
      <rPr>
        <sz val="11"/>
        <color theme="1"/>
        <rFont val="宋体"/>
        <family val="3"/>
        <charset val="134"/>
      </rPr>
      <t>项目（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</si>
  <si>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担任心理与行为科学系挂职团委副书记满一年（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</si>
  <si>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参加浙江大学</t>
    </r>
    <r>
      <rPr>
        <sz val="11"/>
        <color theme="1"/>
        <rFont val="Times New Roman"/>
        <family val="1"/>
      </rPr>
      <t>&amp;</t>
    </r>
    <r>
      <rPr>
        <sz val="11"/>
        <color theme="1"/>
        <rFont val="宋体"/>
        <family val="3"/>
        <charset val="134"/>
      </rPr>
      <t>雷火</t>
    </r>
    <r>
      <rPr>
        <sz val="11"/>
        <color theme="1"/>
        <rFont val="Times New Roman"/>
        <family val="1"/>
      </rPr>
      <t>UX</t>
    </r>
    <r>
      <rPr>
        <sz val="11"/>
        <color theme="1"/>
        <rFont val="宋体"/>
        <family val="3"/>
        <charset val="134"/>
      </rPr>
      <t>用户研究训练营，获得结营证书（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）</t>
    </r>
    <phoneticPr fontId="9" type="noConversion"/>
  </si>
  <si>
    <r>
      <rPr>
        <sz val="11"/>
        <color theme="1"/>
        <rFont val="宋体"/>
        <family val="3"/>
        <charset val="134"/>
      </rPr>
      <t>心理系研博会学术发展部部长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</si>
  <si>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参加浙江大学</t>
    </r>
    <r>
      <rPr>
        <sz val="11"/>
        <color theme="1"/>
        <rFont val="Times New Roman"/>
        <family val="1"/>
      </rPr>
      <t>&amp;</t>
    </r>
    <r>
      <rPr>
        <sz val="11"/>
        <color theme="1"/>
        <rFont val="宋体"/>
        <family val="3"/>
        <charset val="134"/>
      </rPr>
      <t>雷火</t>
    </r>
    <r>
      <rPr>
        <sz val="11"/>
        <color theme="1"/>
        <rFont val="Times New Roman"/>
        <family val="1"/>
      </rPr>
      <t>UX</t>
    </r>
    <r>
      <rPr>
        <sz val="11"/>
        <color theme="1"/>
        <rFont val="宋体"/>
        <family val="3"/>
        <charset val="134"/>
      </rPr>
      <t>用户研究训练营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）</t>
    </r>
  </si>
  <si>
    <r>
      <t>2019-2020</t>
    </r>
    <r>
      <rPr>
        <sz val="11"/>
        <color theme="1"/>
        <rFont val="宋体"/>
        <family val="3"/>
        <charset val="134"/>
      </rPr>
      <t>学年任社会与临床心理学研究生党支部书记（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</si>
  <si>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校级网球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三好杯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比赛中，女子双打第七名</t>
    </r>
    <phoneticPr fontId="9" type="noConversion"/>
  </si>
  <si>
    <r>
      <rPr>
        <sz val="11"/>
        <color theme="1"/>
        <rFont val="宋体"/>
        <family val="3"/>
        <charset val="134"/>
      </rPr>
      <t>浙江大学</t>
    </r>
    <r>
      <rPr>
        <sz val="11"/>
        <color theme="1"/>
        <rFont val="Times New Roman"/>
        <family val="1"/>
      </rPr>
      <t>DFM</t>
    </r>
    <r>
      <rPr>
        <sz val="11"/>
        <color theme="1"/>
        <rFont val="宋体"/>
        <family val="3"/>
        <charset val="134"/>
      </rPr>
      <t>舞队</t>
    </r>
    <r>
      <rPr>
        <sz val="11"/>
        <color theme="1"/>
        <rFont val="Times New Roman"/>
        <family val="1"/>
      </rPr>
      <t>hiphop</t>
    </r>
    <r>
      <rPr>
        <sz val="11"/>
        <color theme="1"/>
        <rFont val="宋体"/>
        <family val="3"/>
        <charset val="134"/>
      </rPr>
      <t>队队长</t>
    </r>
  </si>
  <si>
    <r>
      <rPr>
        <sz val="11"/>
        <color theme="1"/>
        <rFont val="宋体"/>
        <family val="3"/>
        <charset val="134"/>
      </rPr>
      <t>互联网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优秀志愿者</t>
    </r>
  </si>
  <si>
    <r>
      <rPr>
        <sz val="11"/>
        <color theme="1"/>
        <rFont val="宋体"/>
        <family val="3"/>
        <charset val="134"/>
      </rPr>
      <t>发展与教育党支部委员</t>
    </r>
    <r>
      <rPr>
        <sz val="11"/>
        <color theme="1"/>
        <rFont val="Times New Roman"/>
        <family val="1"/>
      </rPr>
      <t>-3</t>
    </r>
    <r>
      <rPr>
        <sz val="11"/>
        <color theme="1"/>
        <rFont val="宋体"/>
        <family val="3"/>
        <charset val="134"/>
      </rPr>
      <t>分</t>
    </r>
  </si>
  <si>
    <r>
      <t>“</t>
    </r>
    <r>
      <rPr>
        <sz val="11"/>
        <color theme="1"/>
        <rFont val="宋体"/>
        <family val="3"/>
        <charset val="134"/>
      </rPr>
      <t>三好杯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院系团体赛第一名</t>
    </r>
    <r>
      <rPr>
        <sz val="11"/>
        <color theme="1"/>
        <rFont val="Times New Roman"/>
        <family val="1"/>
      </rPr>
      <t>-30.8=2.4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</si>
  <si>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发展与教育心理学党支部支委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</si>
  <si>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研博会综合事务部部长，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</si>
  <si>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互动组织参与类：参与策划组织首届浙江大学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心世界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互联网创新设计大赛，</t>
    </r>
    <r>
      <rPr>
        <sz val="11"/>
        <color theme="1"/>
        <rFont val="Times New Roman"/>
        <family val="1"/>
      </rPr>
      <t>0.5</t>
    </r>
    <r>
      <rPr>
        <sz val="11"/>
        <color theme="1"/>
        <rFont val="宋体"/>
        <family val="3"/>
        <charset val="134"/>
      </rPr>
      <t>分</t>
    </r>
  </si>
  <si>
    <r>
      <rPr>
        <b/>
        <sz val="14"/>
        <rFont val="宋体"/>
        <family val="3"/>
        <charset val="134"/>
      </rPr>
      <t>序号</t>
    </r>
  </si>
  <si>
    <r>
      <rPr>
        <sz val="11"/>
        <color theme="1"/>
        <rFont val="宋体"/>
        <family val="3"/>
        <charset val="134"/>
      </rPr>
      <t>第二十二届全国心理学学术会议摘要集《份量标签类型对食物感知和摄食的影响》；国内专业会议摘要；申请加分：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</si>
  <si>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12 </t>
    </r>
    <r>
      <rPr>
        <sz val="11"/>
        <color theme="1"/>
        <rFont val="宋体"/>
        <family val="3"/>
        <charset val="134"/>
      </rPr>
      <t>第十七届浙江省心理学会《言语工作记忆对视觉注意引导的加工机制》；国内专业会议摘要；申请加分：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</si>
  <si>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第二十二届全国心理学学术会议；国内专业会议摘要申请加分：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</si>
  <si>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t>序号</t>
    <phoneticPr fontId="9" type="noConversion"/>
  </si>
  <si>
    <r>
      <rPr>
        <sz val="11"/>
        <color theme="1"/>
        <rFont val="宋体"/>
        <family val="3"/>
        <charset val="134"/>
      </rPr>
      <t>在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年等</t>
    </r>
    <r>
      <rPr>
        <sz val="11"/>
        <color theme="1"/>
        <rFont val="Times New Roman"/>
        <family val="1"/>
      </rPr>
      <t>21</t>
    </r>
    <r>
      <rPr>
        <sz val="11"/>
        <color theme="1"/>
        <rFont val="宋体"/>
        <family val="3"/>
        <charset val="134"/>
      </rPr>
      <t>届全国心理学会做口头报告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国内专业会议摘要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</si>
  <si>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在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年浙江省心理学会做口头报告（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</si>
  <si>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t xml:space="preserve">Group conquers efficacy: Preschoolers’ imitation under conflict between minimal group membership and behavior efficacy; Plos one; </t>
    </r>
    <r>
      <rPr>
        <sz val="11"/>
        <color theme="1"/>
        <rFont val="宋体"/>
        <family val="3"/>
        <charset val="134"/>
      </rPr>
      <t>第二作者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二区</t>
    </r>
    <r>
      <rPr>
        <sz val="11"/>
        <color theme="1"/>
        <rFont val="Times New Roman"/>
        <family val="1"/>
      </rPr>
      <t>; B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60×0.25=15</t>
    </r>
    <r>
      <rPr>
        <sz val="11"/>
        <color theme="1"/>
        <rFont val="宋体"/>
        <family val="3"/>
        <charset val="134"/>
      </rPr>
      <t>分</t>
    </r>
  </si>
  <si>
    <r>
      <t>2019</t>
    </r>
    <r>
      <rPr>
        <sz val="11"/>
        <color theme="1"/>
        <rFont val="宋体"/>
        <family val="3"/>
        <charset val="134"/>
      </rPr>
      <t>年浙江省心理学会报告：小学生自豪情绪理解的研究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国内专业会议摘要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</si>
  <si>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第二十二届全国心理学学术会议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国内专业会议摘要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分。</t>
    </r>
    <phoneticPr fontId="9" type="noConversion"/>
  </si>
  <si>
    <r>
      <t xml:space="preserve">Agent identity drives adaptive encoding of biological motion into working memory; Journal of Vision; </t>
    </r>
    <r>
      <rPr>
        <sz val="11"/>
        <color theme="1"/>
        <rFont val="宋体"/>
        <family val="3"/>
        <charset val="134"/>
      </rPr>
      <t>第二作者</t>
    </r>
    <r>
      <rPr>
        <sz val="11"/>
        <color theme="1"/>
        <rFont val="Times New Roman"/>
        <family val="1"/>
      </rPr>
      <t>; SSCI-Q2; B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60*0.9*0.25=13.5</t>
    </r>
    <r>
      <rPr>
        <sz val="11"/>
        <color theme="1"/>
        <rFont val="宋体"/>
        <family val="3"/>
        <charset val="134"/>
      </rPr>
      <t>分</t>
    </r>
    <r>
      <rPr>
        <sz val="11"/>
        <color theme="1"/>
        <rFont val="Times New Roman"/>
        <family val="1"/>
      </rPr>
      <t xml:space="preserve"> </t>
    </r>
  </si>
  <si>
    <r>
      <t xml:space="preserve">Parental Control and Children’s Effortful Control in China: Moderating Role of Temperamental Exuberance; </t>
    </r>
    <r>
      <rPr>
        <sz val="11"/>
        <color theme="1"/>
        <rFont val="宋体"/>
        <family val="3"/>
        <charset val="134"/>
      </rPr>
      <t>国际会议论文摘要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分</t>
    </r>
  </si>
  <si>
    <r>
      <t>2020ICP</t>
    </r>
    <r>
      <rPr>
        <sz val="11"/>
        <color theme="1"/>
        <rFont val="宋体"/>
        <family val="3"/>
        <charset val="134"/>
      </rPr>
      <t>会议摘要接收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国际会议摘要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</si>
  <si>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2019</t>
    </r>
    <r>
      <rPr>
        <sz val="11"/>
        <color theme="1"/>
        <rFont val="宋体"/>
        <family val="3"/>
        <charset val="134"/>
      </rPr>
      <t>全国心理学大会口头报告；国内专业会议摘要；申请加分：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</si>
  <si>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 xml:space="preserve">Heterogeneous patterns of posttraumatic stress symptoms and depression in cancer patients; Journal of Affective Disorders;  </t>
    </r>
    <r>
      <rPr>
        <sz val="11"/>
        <color theme="1"/>
        <rFont val="宋体"/>
        <family val="3"/>
        <charset val="134"/>
      </rPr>
      <t>第一作者</t>
    </r>
    <r>
      <rPr>
        <sz val="11"/>
        <color theme="1"/>
        <rFont val="Times New Roman"/>
        <family val="1"/>
      </rPr>
      <t>; SSCI-Q1;  A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80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</si>
  <si>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 xml:space="preserve">Posttraumatic stress symptoms, adversity belief, and internet addiction in adolescents who experienced a major earthquake; Current Psychology; </t>
    </r>
    <r>
      <rPr>
        <sz val="11"/>
        <color theme="1"/>
        <rFont val="宋体"/>
        <family val="3"/>
        <charset val="134"/>
      </rPr>
      <t>第一作者</t>
    </r>
    <r>
      <rPr>
        <sz val="11"/>
        <color theme="1"/>
        <rFont val="Times New Roman"/>
        <family val="1"/>
      </rPr>
      <t>; SSCI-Q2; B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60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</si>
  <si>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 xml:space="preserve">Prevalence and predictors of posttraumatic stress disorder and depression among adolescents over 1 year after the Jiuzhaigou earthquake; Journal of Affective Disorders; </t>
    </r>
    <r>
      <rPr>
        <sz val="11"/>
        <color theme="1"/>
        <rFont val="宋体"/>
        <family val="3"/>
        <charset val="134"/>
      </rPr>
      <t>第二作者</t>
    </r>
    <r>
      <rPr>
        <sz val="11"/>
        <color theme="1"/>
        <rFont val="Times New Roman"/>
        <family val="1"/>
      </rPr>
      <t>; SSCI-Q1;  A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</si>
  <si>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第二十二届全国心理学学术会议大会以及上进行口头报告；国内专业会议摘要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分。</t>
    </r>
    <phoneticPr fontId="9" type="noConversion"/>
  </si>
  <si>
    <r>
      <t>2019</t>
    </r>
    <r>
      <rPr>
        <sz val="11"/>
        <color theme="1"/>
        <rFont val="宋体"/>
        <family val="3"/>
        <charset val="134"/>
      </rPr>
      <t>年首届中国哀伤研究与干预国际会议；国内专业会议摘要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分。</t>
    </r>
    <phoneticPr fontId="9" type="noConversion"/>
  </si>
  <si>
    <r>
      <t>2020</t>
    </r>
    <r>
      <rPr>
        <sz val="11"/>
        <color theme="1"/>
        <rFont val="宋体"/>
        <family val="3"/>
        <charset val="134"/>
      </rPr>
      <t>年所投摘要被第</t>
    </r>
    <r>
      <rPr>
        <sz val="11"/>
        <color theme="1"/>
        <rFont val="Times New Roman"/>
        <family val="1"/>
      </rPr>
      <t>32</t>
    </r>
    <r>
      <rPr>
        <sz val="11"/>
        <color theme="1"/>
        <rFont val="宋体"/>
        <family val="3"/>
        <charset val="134"/>
      </rPr>
      <t>届国际心理学接受；国际会议摘要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</si>
  <si>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Visual search may not require target representation in working memory or long-term memory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Psychological Science</t>
    </r>
    <r>
      <rPr>
        <sz val="11"/>
        <color theme="1"/>
        <rFont val="宋体"/>
        <family val="3"/>
        <charset val="134"/>
      </rPr>
      <t>；娄佳飞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三作（导师一作）；</t>
    </r>
    <r>
      <rPr>
        <sz val="11"/>
        <color theme="1"/>
        <rFont val="Times New Roman"/>
        <family val="1"/>
      </rPr>
      <t>Q1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类；申请分数：</t>
    </r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</si>
  <si>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Evidence of parallel processing of Chinese characters constituting a phrase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2020 VSS (Vision Science Society ) Annual Meeting</t>
    </r>
    <r>
      <rPr>
        <sz val="11"/>
        <color theme="1"/>
        <rFont val="宋体"/>
        <family val="3"/>
        <charset val="134"/>
      </rPr>
      <t>；国际会议论文摘要；申请分数：</t>
    </r>
    <r>
      <rPr>
        <sz val="11"/>
        <color theme="1"/>
        <rFont val="Times New Roman"/>
        <family val="1"/>
      </rPr>
      <t>5</t>
    </r>
    <phoneticPr fontId="9" type="noConversion"/>
  </si>
  <si>
    <r>
      <rPr>
        <b/>
        <sz val="14"/>
        <color theme="1"/>
        <rFont val="宋体"/>
        <family val="3"/>
        <charset val="134"/>
      </rPr>
      <t>学号</t>
    </r>
  </si>
  <si>
    <r>
      <rPr>
        <b/>
        <sz val="14"/>
        <color theme="1"/>
        <rFont val="宋体"/>
        <family val="3"/>
        <charset val="134"/>
      </rPr>
      <t>具体内容</t>
    </r>
  </si>
  <si>
    <r>
      <rPr>
        <b/>
        <sz val="14"/>
        <color theme="1"/>
        <rFont val="宋体"/>
        <family val="3"/>
        <charset val="134"/>
      </rPr>
      <t>分数</t>
    </r>
  </si>
  <si>
    <r>
      <rPr>
        <b/>
        <sz val="14"/>
        <color theme="1"/>
        <rFont val="宋体"/>
        <family val="3"/>
        <charset val="134"/>
      </rPr>
      <t>总分</t>
    </r>
  </si>
  <si>
    <r>
      <rPr>
        <b/>
        <sz val="14"/>
        <color theme="1"/>
        <rFont val="宋体"/>
        <family val="3"/>
        <charset val="134"/>
      </rPr>
      <t>证明材料</t>
    </r>
  </si>
  <si>
    <r>
      <rPr>
        <b/>
        <sz val="14"/>
        <color theme="1"/>
        <rFont val="宋体"/>
        <family val="3"/>
        <charset val="134"/>
      </rPr>
      <t>备注</t>
    </r>
  </si>
  <si>
    <r>
      <t>Visual working-memory capacity load does not modulate distractor processing.</t>
    </r>
    <r>
      <rPr>
        <sz val="11"/>
        <color theme="1"/>
        <rFont val="宋体"/>
        <family val="3"/>
        <charset val="134"/>
      </rPr>
      <t>共同一作；</t>
    </r>
    <r>
      <rPr>
        <sz val="11"/>
        <color theme="1"/>
        <rFont val="Times New Roman"/>
        <family val="1"/>
      </rPr>
      <t>Attention, Perception, &amp; Psychophysics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SSCI/SCI Q3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类；申请加分：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</si>
  <si>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检索证明</t>
    </r>
  </si>
  <si>
    <r>
      <t>Working Memory Precision for Biological Motion Is Stable. 2019</t>
    </r>
    <r>
      <rPr>
        <sz val="11"/>
        <color theme="1"/>
        <rFont val="宋体"/>
        <family val="3"/>
        <charset val="134"/>
      </rPr>
      <t>年浙江省心理学年会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；国内专业会议摘要；申请加分：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</si>
  <si>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会议录用通知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摘要证明</t>
    </r>
  </si>
  <si>
    <r>
      <t>2019</t>
    </r>
    <r>
      <rPr>
        <sz val="11"/>
        <color theme="1"/>
        <rFont val="宋体"/>
        <family val="3"/>
        <charset val="134"/>
      </rPr>
      <t>浙江省心理学年会论文摘要《当前工作记忆负荷对主动性及反应性抑制的影响》；国内专业会议摘要；申请加分：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</si>
  <si>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会议手册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摘要证明</t>
    </r>
  </si>
  <si>
    <r>
      <rPr>
        <sz val="11"/>
        <color theme="1"/>
        <rFont val="宋体"/>
        <family val="3"/>
        <charset val="134"/>
      </rPr>
      <t>第十七届浙江省心理学学术会议；国内专业会议摘要；申请加分：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</si>
  <si>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会议录用通知</t>
    </r>
  </si>
  <si>
    <r>
      <t>Agent identity drives adaptive encoding of biological motion into working memory</t>
    </r>
    <r>
      <rPr>
        <sz val="11"/>
        <color theme="1"/>
        <rFont val="宋体"/>
        <family val="3"/>
        <charset val="134"/>
      </rPr>
      <t>；一作；</t>
    </r>
    <r>
      <rPr>
        <sz val="11"/>
        <color theme="1"/>
        <rFont val="Times New Roman"/>
        <family val="1"/>
      </rPr>
      <t>Journal of Vision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SCI Q2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类；申请加分：</t>
    </r>
    <r>
      <rPr>
        <sz val="11"/>
        <color theme="1"/>
        <rFont val="Times New Roman"/>
        <family val="1"/>
      </rPr>
      <t>60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</si>
  <si>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期刊目录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检索证明</t>
    </r>
  </si>
  <si>
    <r>
      <rPr>
        <sz val="11"/>
        <color theme="1"/>
        <rFont val="宋体"/>
        <family val="3"/>
        <charset val="134"/>
      </rPr>
      <t>日本大阪</t>
    </r>
    <r>
      <rPr>
        <sz val="11"/>
        <color theme="1"/>
        <rFont val="Times New Roman"/>
        <family val="1"/>
      </rPr>
      <t>APCV2019</t>
    </r>
    <r>
      <rPr>
        <sz val="11"/>
        <color theme="1"/>
        <rFont val="宋体"/>
        <family val="3"/>
        <charset val="134"/>
      </rPr>
      <t>亚太视觉研究会议，摘要录用并进行海报展示；国际会议论文摘要；申请加分：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分。</t>
    </r>
    <phoneticPr fontId="9" type="noConversion"/>
  </si>
  <si>
    <r>
      <t xml:space="preserve">Set size effects in spatial updating are independent of the online/offline updating strategy. Journal of Experimental Psychology: Human Perception and Performance, </t>
    </r>
    <r>
      <rPr>
        <sz val="11"/>
        <color theme="1"/>
        <rFont val="宋体"/>
        <family val="3"/>
        <charset val="134"/>
      </rPr>
      <t>第一作者；</t>
    </r>
    <r>
      <rPr>
        <sz val="11"/>
        <color theme="1"/>
        <rFont val="Times New Roman"/>
        <family val="1"/>
      </rPr>
      <t>SCI/SSCI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Q2</t>
    </r>
    <r>
      <rPr>
        <sz val="11"/>
        <color theme="1"/>
        <rFont val="宋体"/>
        <family val="3"/>
        <charset val="134"/>
      </rPr>
      <t>；申请加分：</t>
    </r>
    <r>
      <rPr>
        <sz val="11"/>
        <color theme="1"/>
        <rFont val="Times New Roman"/>
        <family val="1"/>
      </rPr>
      <t>60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</si>
  <si>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 xml:space="preserve">Updating strategy is independent of memory representation used in spatial updating. (V-VSS 2020). </t>
    </r>
    <r>
      <rPr>
        <sz val="11"/>
        <color theme="1"/>
        <rFont val="宋体"/>
        <family val="3"/>
        <charset val="134"/>
      </rPr>
      <t>国际会议论文摘要，申请加分：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</si>
  <si>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第十六届中国心理危机干预学术大会（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21-23</t>
    </r>
    <r>
      <rPr>
        <sz val="11"/>
        <color theme="1"/>
        <rFont val="宋体"/>
        <family val="3"/>
        <charset val="134"/>
      </rPr>
      <t>日），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国内专业会议摘要，申请加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</si>
  <si>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会议目录</t>
    </r>
  </si>
  <si>
    <r>
      <rPr>
        <sz val="11"/>
        <color theme="1"/>
        <rFont val="宋体"/>
        <family val="3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期刊封面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检索证明</t>
    </r>
  </si>
  <si>
    <r>
      <t>Visual working memory load does not affect the overall stimulus processing time in visual search.</t>
    </r>
    <r>
      <rPr>
        <sz val="11"/>
        <color theme="1"/>
        <rFont val="宋体"/>
        <family val="3"/>
        <charset val="134"/>
      </rPr>
      <t>第一作者；期刊名称：</t>
    </r>
    <r>
      <rPr>
        <sz val="11"/>
        <color theme="1"/>
        <rFont val="Times New Roman"/>
        <family val="1"/>
      </rPr>
      <t xml:space="preserve"> Quarterly Journal of Experimental Psychology</t>
    </r>
    <r>
      <rPr>
        <sz val="11"/>
        <color theme="1"/>
        <rFont val="宋体"/>
        <family val="3"/>
        <charset val="134"/>
      </rPr>
      <t>；期刊分区：</t>
    </r>
    <r>
      <rPr>
        <sz val="11"/>
        <color theme="1"/>
        <rFont val="Times New Roman"/>
        <family val="1"/>
      </rPr>
      <t>SSCI Q2 SCI Q3</t>
    </r>
    <r>
      <rPr>
        <sz val="11"/>
        <color theme="1"/>
        <rFont val="宋体"/>
        <family val="3"/>
        <charset val="134"/>
      </rPr>
      <t>；文章等级：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级；申请分数：</t>
    </r>
    <r>
      <rPr>
        <sz val="11"/>
        <color theme="1"/>
        <rFont val="Times New Roman"/>
        <family val="1"/>
      </rPr>
      <t>60</t>
    </r>
    <phoneticPr fontId="9" type="noConversion"/>
  </si>
  <si>
    <r>
      <rPr>
        <sz val="11"/>
        <color theme="1"/>
        <rFont val="宋体"/>
        <family val="3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期刊封面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期刊目录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检索证明</t>
    </r>
  </si>
  <si>
    <r>
      <t>Visible persistence plays an important role in the preview effect;</t>
    </r>
    <r>
      <rPr>
        <sz val="11"/>
        <color theme="1"/>
        <rFont val="宋体"/>
        <family val="3"/>
        <charset val="134"/>
      </rPr>
      <t>第一作者；会议名称：</t>
    </r>
    <r>
      <rPr>
        <sz val="11"/>
        <color theme="1"/>
        <rFont val="Times New Roman"/>
        <family val="1"/>
      </rPr>
      <t>Vision Sciences Society 2020</t>
    </r>
    <r>
      <rPr>
        <sz val="11"/>
        <color theme="1"/>
        <rFont val="宋体"/>
        <family val="3"/>
        <charset val="134"/>
      </rPr>
      <t>；申请分数：</t>
    </r>
    <r>
      <rPr>
        <sz val="11"/>
        <color theme="1"/>
        <rFont val="Times New Roman"/>
        <family val="1"/>
      </rPr>
      <t>5</t>
    </r>
  </si>
  <si>
    <r>
      <t>Improving visual perspective-taking performance in children with autism spectrum conditions: Effects of embodied self-rotation and object-based mental rotation strategies. Autism</t>
    </r>
    <r>
      <rPr>
        <sz val="11"/>
        <color rgb="FF000000"/>
        <rFont val="宋体"/>
        <family val="3"/>
        <charset val="134"/>
      </rPr>
      <t>；</t>
    </r>
    <r>
      <rPr>
        <sz val="11"/>
        <color rgb="FF000000"/>
        <rFont val="Times New Roman"/>
        <family val="1"/>
      </rPr>
      <t>Autism</t>
    </r>
    <r>
      <rPr>
        <sz val="11"/>
        <color rgb="FF000000"/>
        <rFont val="宋体"/>
        <family val="3"/>
        <charset val="134"/>
      </rPr>
      <t>；第一作者；</t>
    </r>
    <r>
      <rPr>
        <sz val="11"/>
        <color rgb="FF000000"/>
        <rFont val="Times New Roman"/>
        <family val="1"/>
      </rPr>
      <t>2020.7</t>
    </r>
    <r>
      <rPr>
        <sz val="11"/>
        <color rgb="FF000000"/>
        <rFont val="宋体"/>
        <family val="3"/>
        <charset val="134"/>
      </rPr>
      <t>已接收；</t>
    </r>
    <r>
      <rPr>
        <sz val="11"/>
        <color rgb="FF000000"/>
        <rFont val="Times New Roman"/>
        <family val="1"/>
      </rPr>
      <t>SSCI Q1</t>
    </r>
    <r>
      <rPr>
        <sz val="11"/>
        <color rgb="FF000000"/>
        <rFont val="宋体"/>
        <family val="3"/>
        <charset val="134"/>
      </rPr>
      <t>；影响因子</t>
    </r>
    <r>
      <rPr>
        <sz val="11"/>
        <color rgb="FF000000"/>
        <rFont val="Times New Roman"/>
        <family val="1"/>
      </rPr>
      <t xml:space="preserve"> IF=4.609</t>
    </r>
    <r>
      <rPr>
        <sz val="11"/>
        <color rgb="FF000000"/>
        <rFont val="宋体"/>
        <family val="3"/>
        <charset val="134"/>
      </rPr>
      <t>；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宋体"/>
        <family val="3"/>
        <charset val="134"/>
      </rPr>
      <t>类；申请加分：</t>
    </r>
    <r>
      <rPr>
        <sz val="11"/>
        <color rgb="FF000000"/>
        <rFont val="Times New Roman"/>
        <family val="1"/>
      </rPr>
      <t>80</t>
    </r>
    <r>
      <rPr>
        <sz val="11"/>
        <color rgb="FF000000"/>
        <rFont val="宋体"/>
        <family val="3"/>
        <charset val="134"/>
      </rPr>
      <t>分</t>
    </r>
    <phoneticPr fontId="9" type="noConversion"/>
  </si>
  <si>
    <r>
      <t>Decision letter+</t>
    </r>
    <r>
      <rPr>
        <sz val="11"/>
        <color theme="1"/>
        <rFont val="宋体"/>
        <family val="3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</si>
  <si>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译作：倪萍萍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翟舒怡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李媛媛译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发展心理学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桑特洛克带你游历人的一生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北京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机械工业出版社</t>
    </r>
    <r>
      <rPr>
        <sz val="11"/>
        <color theme="1"/>
        <rFont val="Times New Roman"/>
        <family val="1"/>
      </rPr>
      <t xml:space="preserve"> 2020.6  </t>
    </r>
    <r>
      <rPr>
        <sz val="11"/>
        <color theme="1"/>
        <rFont val="宋体"/>
        <family val="3"/>
        <charset val="134"/>
      </rPr>
      <t>第一署名译者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负责书中</t>
    </r>
    <r>
      <rPr>
        <sz val="11"/>
        <color theme="1"/>
        <rFont val="Times New Roman"/>
        <family val="1"/>
      </rPr>
      <t>12.3</t>
    </r>
    <r>
      <rPr>
        <sz val="11"/>
        <color theme="1"/>
        <rFont val="宋体"/>
        <family val="3"/>
        <charset val="134"/>
      </rPr>
      <t>万字的翻译工作；申请加分：</t>
    </r>
    <r>
      <rPr>
        <sz val="11"/>
        <color theme="1"/>
        <rFont val="Times New Roman"/>
        <family val="1"/>
      </rPr>
      <t>13.3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</si>
  <si>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出版物中的个人贡献页数（附导师签字）、出版物正文中随机一页的复印件</t>
    </r>
  </si>
  <si>
    <r>
      <rPr>
        <sz val="11"/>
        <color theme="1"/>
        <rFont val="宋体"/>
        <family val="3"/>
        <charset val="134"/>
      </rPr>
      <t>著作：倪萍萍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苏雪云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周波著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自闭症和发展迟缓儿童的自我照料发展与与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北京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北大出版社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书稿已接收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第一署名作者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负责书中</t>
    </r>
    <r>
      <rPr>
        <sz val="11"/>
        <color theme="1"/>
        <rFont val="Times New Roman"/>
        <family val="1"/>
      </rPr>
      <t>1-4</t>
    </r>
    <r>
      <rPr>
        <sz val="11"/>
        <color theme="1"/>
        <rFont val="宋体"/>
        <family val="3"/>
        <charset val="134"/>
      </rPr>
      <t>部分的撰写工作，共计</t>
    </r>
    <r>
      <rPr>
        <sz val="11"/>
        <color theme="1"/>
        <rFont val="Times New Roman"/>
        <family val="1"/>
      </rPr>
      <t>6.8</t>
    </r>
    <r>
      <rPr>
        <sz val="11"/>
        <color theme="1"/>
        <rFont val="宋体"/>
        <family val="3"/>
        <charset val="134"/>
      </rPr>
      <t>万字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；申请加分：</t>
    </r>
    <r>
      <rPr>
        <sz val="11"/>
        <color theme="1"/>
        <rFont val="Times New Roman"/>
        <family val="1"/>
      </rPr>
      <t>14.8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</si>
  <si>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出版社证明</t>
    </r>
  </si>
  <si>
    <r>
      <rPr>
        <sz val="11"/>
        <color theme="1"/>
        <rFont val="宋体"/>
        <family val="3"/>
        <charset val="134"/>
      </rPr>
      <t>国际会议：倪萍萍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邵浩然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何洁，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国际自闭症会议</t>
    </r>
    <r>
      <rPr>
        <sz val="11"/>
        <color theme="1"/>
        <rFont val="Times New Roman"/>
        <family val="1"/>
      </rPr>
      <t xml:space="preserve">  INSAR 2020 6</t>
    </r>
    <r>
      <rPr>
        <sz val="11"/>
        <color theme="1"/>
        <rFont val="宋体"/>
        <family val="3"/>
        <charset val="134"/>
      </rPr>
      <t>月召开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；国际会议论文摘要；申请加分：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</si>
  <si>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Dyadic Associations Between Grandparent–Child Relationship Quality and Well-Being in Chinese Left-Behind Families: Mediating Role of Resilience</t>
    </r>
    <r>
      <rPr>
        <sz val="11"/>
        <color theme="1"/>
        <rFont val="宋体"/>
        <family val="3"/>
        <charset val="134"/>
      </rPr>
      <t>；一作；</t>
    </r>
    <r>
      <rPr>
        <sz val="11"/>
        <color theme="1"/>
        <rFont val="Times New Roman"/>
        <family val="1"/>
      </rPr>
      <t>Journal of Happiness Studies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SSCI Q1</t>
    </r>
    <r>
      <rPr>
        <sz val="11"/>
        <color theme="1"/>
        <rFont val="宋体"/>
        <family val="3"/>
        <charset val="134"/>
      </rPr>
      <t>；申请加分：</t>
    </r>
    <r>
      <rPr>
        <sz val="11"/>
        <color theme="1"/>
        <rFont val="Times New Roman"/>
        <family val="1"/>
      </rPr>
      <t>80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</si>
  <si>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</si>
  <si>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主客观社会地位对生活满意度的影响</t>
    </r>
    <r>
      <rPr>
        <sz val="11"/>
        <color theme="1"/>
        <rFont val="Times New Roman"/>
        <family val="1"/>
      </rPr>
      <t>:</t>
    </r>
    <r>
      <rPr>
        <sz val="11"/>
        <color theme="1"/>
        <rFont val="宋体"/>
        <family val="3"/>
        <charset val="134"/>
      </rPr>
      <t>父母与儿童的视角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第二十二届全国心理学学术会议；国内会议摘要；申请加分：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</si>
  <si>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会议目录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摘要证明</t>
    </r>
  </si>
  <si>
    <r>
      <rPr>
        <sz val="11"/>
        <color rgb="FF000000"/>
        <rFont val="宋体"/>
        <family val="3"/>
        <charset val="134"/>
      </rPr>
      <t>注意对不同刺激水平整体知觉的影响：基于</t>
    </r>
    <r>
      <rPr>
        <sz val="11"/>
        <color rgb="FF000000"/>
        <rFont val="Times New Roman"/>
        <family val="1"/>
      </rPr>
      <t>RSVP</t>
    </r>
    <r>
      <rPr>
        <sz val="11"/>
        <color rgb="FF000000"/>
        <rFont val="宋体"/>
        <family val="3"/>
        <charset val="134"/>
      </rPr>
      <t>适应范式</t>
    </r>
    <r>
      <rPr>
        <sz val="11"/>
        <color rgb="FF000000"/>
        <rFont val="Times New Roman"/>
        <family val="1"/>
      </rPr>
      <t>——</t>
    </r>
    <r>
      <rPr>
        <sz val="11"/>
        <color rgb="FF000000"/>
        <rFont val="宋体"/>
        <family val="3"/>
        <charset val="134"/>
      </rPr>
      <t>第二十二届全国心理学会议摘要（第一作者）；国内专业会议摘要；申请分数：</t>
    </r>
    <r>
      <rPr>
        <sz val="11"/>
        <color rgb="FF000000"/>
        <rFont val="Times New Roman"/>
        <family val="1"/>
      </rPr>
      <t>2</t>
    </r>
  </si>
  <si>
    <r>
      <t>One key for two inputs: A hybrid SSVEP-based brain-computer interface (BCI)——2019</t>
    </r>
    <r>
      <rPr>
        <sz val="11"/>
        <color theme="1"/>
        <rFont val="宋体"/>
        <family val="3"/>
        <charset val="134"/>
      </rPr>
      <t>中国工效学学会学术会议（第一作者）；国内专业会议摘要；申请分数：</t>
    </r>
    <r>
      <rPr>
        <sz val="11"/>
        <color theme="1"/>
        <rFont val="Times New Roman"/>
        <family val="1"/>
      </rPr>
      <t>2</t>
    </r>
  </si>
  <si>
    <r>
      <rPr>
        <sz val="11"/>
        <color theme="1"/>
        <rFont val="宋体"/>
        <family val="3"/>
        <charset val="134"/>
      </rPr>
      <t>《权力变化对跨期决策的影响》第二十二届全国心理学学术会议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口头报告，</t>
    </r>
    <r>
      <rPr>
        <sz val="11"/>
        <color theme="1"/>
        <rFont val="Times New Roman"/>
        <family val="1"/>
      </rPr>
      <t xml:space="preserve">2019.10) 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国内专业会议摘要；申请加分：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</si>
  <si>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《新型冠状病毒肺炎的心理干预实战手册》第一章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突发公共卫生事件概述</t>
    </r>
    <r>
      <rPr>
        <sz val="11"/>
        <color theme="1"/>
        <rFont val="Times New Roman"/>
        <family val="1"/>
      </rPr>
      <t>(10586</t>
    </r>
    <r>
      <rPr>
        <sz val="11"/>
        <color theme="1"/>
        <rFont val="宋体"/>
        <family val="3"/>
        <charset val="134"/>
      </rPr>
      <t>字，</t>
    </r>
    <r>
      <rPr>
        <sz val="11"/>
        <color theme="1"/>
        <rFont val="Times New Roman"/>
        <family val="1"/>
      </rPr>
      <t xml:space="preserve">2020.2)      </t>
    </r>
    <r>
      <rPr>
        <sz val="11"/>
        <color theme="1"/>
        <rFont val="宋体"/>
        <family val="3"/>
        <charset val="134"/>
      </rPr>
      <t>著作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教材</t>
    </r>
    <r>
      <rPr>
        <sz val="11"/>
        <color theme="1"/>
        <rFont val="Times New Roman"/>
        <family val="1"/>
      </rPr>
      <t xml:space="preserve"> 8+1</t>
    </r>
    <r>
      <rPr>
        <sz val="11"/>
        <color theme="1"/>
        <rFont val="宋体"/>
        <family val="3"/>
        <charset val="134"/>
      </rPr>
      <t>分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万字</t>
    </r>
    <r>
      <rPr>
        <sz val="11"/>
        <color theme="1"/>
        <rFont val="Times New Roman"/>
        <family val="1"/>
      </rPr>
      <t>=9</t>
    </r>
    <r>
      <rPr>
        <sz val="11"/>
        <color theme="1"/>
        <rFont val="宋体"/>
        <family val="3"/>
        <charset val="134"/>
      </rPr>
      <t>分；申请加分：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</si>
  <si>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个人贡献内容的</t>
    </r>
    <r>
      <rPr>
        <sz val="11"/>
        <color theme="1"/>
        <rFont val="Times New Roman"/>
        <family val="1"/>
      </rPr>
      <t>Word</t>
    </r>
    <r>
      <rPr>
        <sz val="11"/>
        <color theme="1"/>
        <rFont val="宋体"/>
        <family val="3"/>
        <charset val="134"/>
      </rPr>
      <t>电子版、出版物中的个人贡献页数（附导师签字）</t>
    </r>
  </si>
  <si>
    <r>
      <rPr>
        <sz val="11"/>
        <color theme="1"/>
        <rFont val="宋体"/>
        <family val="3"/>
        <charset val="134"/>
      </rPr>
      <t>检索证明</t>
    </r>
  </si>
  <si>
    <r>
      <rPr>
        <sz val="11"/>
        <color theme="1"/>
        <rFont val="宋体"/>
        <family val="3"/>
        <charset val="134"/>
      </rPr>
      <t>书籍翻译《发展心理学》（研究生译著，负责翻译其中四章内容，共</t>
    </r>
    <r>
      <rPr>
        <sz val="11"/>
        <color theme="1"/>
        <rFont val="Times New Roman"/>
        <family val="1"/>
      </rPr>
      <t>9.6</t>
    </r>
    <r>
      <rPr>
        <sz val="11"/>
        <color theme="1"/>
        <rFont val="宋体"/>
        <family val="3"/>
        <charset val="134"/>
      </rPr>
      <t>万字）；申请加分：</t>
    </r>
    <r>
      <rPr>
        <sz val="11"/>
        <color theme="1"/>
        <rFont val="Times New Roman"/>
        <family val="1"/>
      </rPr>
      <t>9.6</t>
    </r>
    <phoneticPr fontId="9" type="noConversion"/>
  </si>
  <si>
    <r>
      <t>Memories of motor adaptation do not necessarily decay with behaviorial unlearning</t>
    </r>
    <r>
      <rPr>
        <sz val="11"/>
        <color theme="1"/>
        <rFont val="宋体"/>
        <family val="3"/>
        <charset val="134"/>
      </rPr>
      <t>；一作；</t>
    </r>
    <r>
      <rPr>
        <sz val="11"/>
        <color theme="1"/>
        <rFont val="Times New Roman"/>
        <family val="1"/>
      </rPr>
      <t>Experimental Brain Research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SCI Q4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E</t>
    </r>
    <r>
      <rPr>
        <sz val="11"/>
        <color theme="1"/>
        <rFont val="宋体"/>
        <family val="3"/>
        <charset val="134"/>
      </rPr>
      <t>类；申请加分：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</si>
  <si>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期刊目录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3"/>
        <charset val="134"/>
      </rPr>
      <t>）</t>
    </r>
  </si>
  <si>
    <r>
      <t>“Object-based attention in retaining binding in working memory: Influence of activation states of working memory”</t>
    </r>
    <r>
      <rPr>
        <sz val="11"/>
        <color theme="1"/>
        <rFont val="宋体"/>
        <family val="3"/>
        <charset val="134"/>
      </rPr>
      <t>；共一；</t>
    </r>
    <r>
      <rPr>
        <sz val="11"/>
        <color theme="1"/>
        <rFont val="Times New Roman"/>
        <family val="1"/>
      </rPr>
      <t>Memory &amp; Cognition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SSCI Q3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类；申请加分：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</si>
  <si>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“Selective maintenance in working memory requires object-based attention”</t>
    </r>
    <r>
      <rPr>
        <sz val="11"/>
        <color theme="1"/>
        <rFont val="宋体"/>
        <family val="3"/>
        <charset val="134"/>
      </rPr>
      <t>论文摘要在第十七届浙江省心理学学术会议上被录用为口头报告；国内专业会议摘要；申请加分：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</si>
  <si>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Source information is inherently linked to working memory representation
for auditory but not for visual stimuli</t>
    </r>
    <r>
      <rPr>
        <sz val="11"/>
        <color theme="1"/>
        <rFont val="宋体"/>
        <family val="3"/>
        <charset val="134"/>
      </rPr>
      <t>；共一；</t>
    </r>
    <r>
      <rPr>
        <sz val="11"/>
        <color theme="1"/>
        <rFont val="Times New Roman"/>
        <family val="1"/>
      </rPr>
      <t>COGNITION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SSCI Q1</t>
    </r>
    <r>
      <rPr>
        <sz val="11"/>
        <color theme="1"/>
        <rFont val="宋体"/>
        <family val="3"/>
        <charset val="134"/>
      </rPr>
      <t>；申请加分：</t>
    </r>
    <r>
      <rPr>
        <sz val="11"/>
        <color theme="1"/>
        <rFont val="Times New Roman"/>
        <family val="1"/>
      </rPr>
      <t>80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</si>
  <si>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b/>
        <sz val="14"/>
        <color theme="1"/>
        <rFont val="宋体"/>
        <family val="3"/>
        <charset val="134"/>
      </rPr>
      <t>序号</t>
    </r>
  </si>
  <si>
    <r>
      <rPr>
        <sz val="11"/>
        <color theme="1"/>
        <rFont val="宋体"/>
        <family val="3"/>
        <charset val="134"/>
      </rPr>
      <t>获奖证书</t>
    </r>
  </si>
  <si>
    <r>
      <rPr>
        <sz val="11"/>
        <color theme="1"/>
        <rFont val="宋体"/>
        <family val="3"/>
        <charset val="134"/>
      </rPr>
      <t>班线</t>
    </r>
    <r>
      <rPr>
        <sz val="11"/>
        <color theme="1"/>
        <rFont val="Times New Roman"/>
        <family val="1"/>
      </rPr>
      <t>——18</t>
    </r>
    <r>
      <rPr>
        <sz val="11"/>
        <color theme="1"/>
        <rFont val="宋体"/>
        <family val="3"/>
        <charset val="134"/>
      </rPr>
      <t>级博士班文体委员（班委）（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分）</t>
    </r>
  </si>
  <si>
    <r>
      <rPr>
        <sz val="11"/>
        <color theme="1"/>
        <rFont val="宋体"/>
        <family val="3"/>
        <charset val="134"/>
      </rPr>
      <t>文体竞赛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</si>
  <si>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三好杯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羽毛球竞赛男子双打第八名（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分）</t>
    </r>
  </si>
  <si>
    <r>
      <rPr>
        <sz val="11"/>
        <color theme="1"/>
        <rFont val="宋体"/>
        <family val="3"/>
        <charset val="134"/>
      </rPr>
      <t>学科竞赛</t>
    </r>
  </si>
  <si>
    <r>
      <rPr>
        <sz val="11"/>
        <color theme="1"/>
        <rFont val="宋体"/>
        <family val="3"/>
        <charset val="134"/>
      </rPr>
      <t>心理系</t>
    </r>
    <r>
      <rPr>
        <sz val="11"/>
        <color theme="1"/>
        <rFont val="Times New Roman"/>
        <family val="1"/>
      </rPr>
      <t>2018</t>
    </r>
    <r>
      <rPr>
        <sz val="11"/>
        <color theme="1"/>
        <rFont val="宋体"/>
        <family val="3"/>
        <charset val="134"/>
      </rPr>
      <t>级博士生团支部书记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申请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</si>
  <si>
    <r>
      <t>2019-2020</t>
    </r>
    <r>
      <rPr>
        <sz val="11"/>
        <color theme="1"/>
        <rFont val="宋体"/>
        <family val="3"/>
        <charset val="134"/>
      </rPr>
      <t>学年，担任社会与临床心理学研究生党支部组织支委，申请加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分</t>
    </r>
  </si>
  <si>
    <r>
      <t>17</t>
    </r>
    <r>
      <rPr>
        <sz val="11"/>
        <color theme="1"/>
        <rFont val="宋体"/>
        <family val="3"/>
        <charset val="134"/>
      </rPr>
      <t>级博士班团支书，</t>
    </r>
    <r>
      <rPr>
        <sz val="11"/>
        <color theme="1"/>
        <rFont val="Times New Roman"/>
        <family val="1"/>
      </rPr>
      <t>2</t>
    </r>
  </si>
  <si>
    <r>
      <t>“</t>
    </r>
    <r>
      <rPr>
        <sz val="11"/>
        <color theme="1"/>
        <rFont val="宋体"/>
        <family val="3"/>
        <charset val="134"/>
      </rPr>
      <t>三好杯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网球比赛比赛团体赛第三名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申请分数：</t>
    </r>
    <r>
      <rPr>
        <sz val="11"/>
        <color theme="1"/>
        <rFont val="Times New Roman"/>
        <family val="1"/>
      </rPr>
      <t>2.4</t>
    </r>
  </si>
  <si>
    <r>
      <rPr>
        <sz val="11"/>
        <color theme="1"/>
        <rFont val="宋体"/>
        <family val="3"/>
        <charset val="134"/>
      </rPr>
      <t>组织：党线；职位：工程心理学第二党支部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支委；申请分数：</t>
    </r>
    <r>
      <rPr>
        <sz val="11"/>
        <color theme="1"/>
        <rFont val="Times New Roman"/>
        <family val="1"/>
      </rPr>
      <t xml:space="preserve">3
</t>
    </r>
    <r>
      <rPr>
        <sz val="11"/>
        <color theme="1"/>
        <rFont val="宋体"/>
        <family val="3"/>
        <charset val="134"/>
      </rPr>
      <t>社会工作部分总分：</t>
    </r>
    <r>
      <rPr>
        <sz val="11"/>
        <color theme="1"/>
        <rFont val="Times New Roman"/>
        <family val="1"/>
      </rPr>
      <t>3</t>
    </r>
  </si>
  <si>
    <r>
      <rPr>
        <sz val="11"/>
        <color theme="1"/>
        <rFont val="宋体"/>
        <family val="3"/>
        <charset val="134"/>
      </rPr>
      <t>工程一党支部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宣传委员</t>
    </r>
    <r>
      <rPr>
        <sz val="11"/>
        <color theme="1"/>
        <rFont val="Times New Roman"/>
        <family val="1"/>
      </rPr>
      <t xml:space="preserve"> 3</t>
    </r>
  </si>
  <si>
    <r>
      <rPr>
        <sz val="11"/>
        <color theme="1"/>
        <rFont val="宋体"/>
        <family val="3"/>
        <charset val="134"/>
      </rPr>
      <t>担任工程心理学第二党支部党支书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申请分数：</t>
    </r>
    <r>
      <rPr>
        <sz val="11"/>
        <color theme="1"/>
        <rFont val="Times New Roman"/>
        <family val="1"/>
      </rPr>
      <t>4</t>
    </r>
  </si>
  <si>
    <r>
      <rPr>
        <sz val="11"/>
        <color theme="1"/>
        <rFont val="宋体"/>
        <family val="3"/>
        <charset val="134"/>
      </rPr>
      <t>第四届心理学研博会主席
校级学生组织（团委、研博会）主席</t>
    </r>
    <r>
      <rPr>
        <sz val="11"/>
        <color theme="1"/>
        <rFont val="Times New Roman"/>
        <family val="1"/>
      </rPr>
      <t xml:space="preserve">  4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</si>
  <si>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浙江大学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三好杯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首届操舞比赛啦啦操院系第一名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 xml:space="preserve">最佳服装奖
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本人担任啦啦队教练和领队</t>
    </r>
    <r>
      <rPr>
        <sz val="11"/>
        <color theme="1"/>
        <rFont val="Times New Roman"/>
        <family val="1"/>
      </rPr>
      <t xml:space="preserve">)
</t>
    </r>
    <r>
      <rPr>
        <sz val="11"/>
        <color theme="1"/>
        <rFont val="宋体"/>
        <family val="3"/>
        <charset val="134"/>
      </rPr>
      <t>校级（春季、秋季校运会，三好杯等）一等奖前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名</t>
    </r>
    <r>
      <rPr>
        <sz val="11"/>
        <color theme="1"/>
        <rFont val="Times New Roman"/>
        <family val="1"/>
      </rPr>
      <t xml:space="preserve"> 3*0.8=2.4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</si>
  <si>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17</t>
    </r>
    <r>
      <rPr>
        <sz val="11"/>
        <color theme="1"/>
        <rFont val="宋体"/>
        <family val="3"/>
        <charset val="134"/>
      </rPr>
      <t>级博士生班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班长</t>
    </r>
  </si>
  <si>
    <r>
      <t>“</t>
    </r>
    <r>
      <rPr>
        <sz val="11"/>
        <color theme="1"/>
        <rFont val="宋体"/>
        <family val="3"/>
        <charset val="134"/>
      </rPr>
      <t>三好杯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男子双打第八名；</t>
    </r>
    <r>
      <rPr>
        <sz val="11"/>
        <color theme="1"/>
        <rFont val="Times New Roman"/>
        <family val="1"/>
      </rPr>
      <t>+1</t>
    </r>
  </si>
  <si>
    <r>
      <t>“</t>
    </r>
    <r>
      <rPr>
        <sz val="11"/>
        <color theme="1"/>
        <rFont val="宋体"/>
        <family val="3"/>
        <charset val="134"/>
      </rPr>
      <t>三好杯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混合双打第六名；</t>
    </r>
    <r>
      <rPr>
        <sz val="11"/>
        <color theme="1"/>
        <rFont val="Times New Roman"/>
        <family val="1"/>
      </rPr>
      <t>+1</t>
    </r>
  </si>
  <si>
    <r>
      <rPr>
        <b/>
        <sz val="14"/>
        <color theme="1"/>
        <rFont val="宋体"/>
        <family val="3"/>
        <charset val="134"/>
      </rPr>
      <t>类别</t>
    </r>
  </si>
  <si>
    <t>获奖证书</t>
    <phoneticPr fontId="9" type="noConversion"/>
  </si>
  <si>
    <t>摘要证明</t>
    <phoneticPr fontId="9" type="noConversion"/>
  </si>
  <si>
    <t>参与证明</t>
    <phoneticPr fontId="9" type="noConversion"/>
  </si>
  <si>
    <t>结营证书</t>
    <phoneticPr fontId="9" type="noConversion"/>
  </si>
  <si>
    <t>志愿者服务证书</t>
    <phoneticPr fontId="9" type="noConversion"/>
  </si>
  <si>
    <t>网站项目信息</t>
    <phoneticPr fontId="9" type="noConversion"/>
  </si>
  <si>
    <t>获奖证明</t>
    <phoneticPr fontId="9" type="noConversion"/>
  </si>
  <si>
    <t>系团委证明</t>
    <phoneticPr fontId="9" type="noConversion"/>
  </si>
  <si>
    <r>
      <t>Prevalence and predictors of posttraumatic stress disorder and depression among adolescents over 1 year after the Jiuzhaigou earthquake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JOURNAL OF AFFECTIVE DISORDERS; </t>
    </r>
    <r>
      <rPr>
        <sz val="11"/>
        <color theme="1"/>
        <rFont val="宋体"/>
        <family val="1"/>
        <charset val="134"/>
      </rPr>
      <t>二作；</t>
    </r>
    <r>
      <rPr>
        <sz val="11"/>
        <color theme="1"/>
        <rFont val="Times New Roman"/>
        <family val="3"/>
      </rPr>
      <t>SSCI-Q1; A</t>
    </r>
    <r>
      <rPr>
        <sz val="11"/>
        <color theme="1"/>
        <rFont val="宋体"/>
        <family val="3"/>
        <charset val="134"/>
      </rPr>
      <t>类</t>
    </r>
    <phoneticPr fontId="9" type="noConversion"/>
  </si>
  <si>
    <r>
      <rPr>
        <sz val="11"/>
        <color theme="1"/>
        <rFont val="宋体"/>
        <family val="1"/>
        <charset val="134"/>
      </rPr>
      <t>检索证明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1"/>
        <charset val="134"/>
      </rPr>
      <t>摘要证明</t>
    </r>
    <phoneticPr fontId="9" type="noConversion"/>
  </si>
  <si>
    <t>组织证明</t>
    <phoneticPr fontId="9" type="noConversion"/>
  </si>
  <si>
    <r>
      <rPr>
        <sz val="11"/>
        <color theme="1"/>
        <rFont val="宋体"/>
        <family val="3"/>
        <charset val="134"/>
      </rPr>
      <t>三好杯网球比赛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女子双打第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名（两项共计</t>
    </r>
    <r>
      <rPr>
        <sz val="11"/>
        <color theme="1"/>
        <rFont val="Times New Roman"/>
        <family val="1"/>
      </rPr>
      <t>3.8</t>
    </r>
    <r>
      <rPr>
        <sz val="11"/>
        <color theme="1"/>
        <rFont val="宋体"/>
        <family val="1"/>
        <charset val="134"/>
      </rPr>
      <t>分）</t>
    </r>
    <phoneticPr fontId="9" type="noConversion"/>
  </si>
  <si>
    <t>获奖名单</t>
    <phoneticPr fontId="9" type="noConversion"/>
  </si>
  <si>
    <t>检索证明</t>
    <phoneticPr fontId="9" type="noConversion"/>
  </si>
  <si>
    <r>
      <t>An Investigation on How Inhibition in Cognitive Processing Contributes to Fluid Reasoning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Advances in Cognitive Psychology</t>
    </r>
    <r>
      <rPr>
        <sz val="11"/>
        <color theme="1"/>
        <rFont val="宋体"/>
        <family val="3"/>
        <charset val="134"/>
      </rPr>
      <t>；二作（导师一作）；</t>
    </r>
    <r>
      <rPr>
        <sz val="11"/>
        <color theme="1"/>
        <rFont val="Times New Roman"/>
        <family val="1"/>
      </rPr>
      <t>SSCI-Q4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E</t>
    </r>
    <r>
      <rPr>
        <sz val="11"/>
        <color theme="1"/>
        <rFont val="宋体"/>
        <family val="3"/>
        <charset val="134"/>
      </rPr>
      <t>类；申请加分：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</si>
  <si>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1"/>
        <charset val="134"/>
      </rPr>
      <t>检索证明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1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1"/>
        <charset val="134"/>
      </rPr>
      <t>）</t>
    </r>
    <phoneticPr fontId="9" type="noConversion"/>
  </si>
  <si>
    <r>
      <rPr>
        <sz val="11"/>
        <color theme="1"/>
        <rFont val="宋体"/>
        <family val="1"/>
        <charset val="134"/>
      </rPr>
      <t>检索证明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1"/>
        <charset val="134"/>
      </rPr>
      <t>打印版（</t>
    </r>
    <r>
      <rPr>
        <sz val="11"/>
        <color theme="1"/>
        <rFont val="Times New Roman"/>
        <family val="1"/>
        <charset val="134"/>
      </rPr>
      <t>online</t>
    </r>
    <r>
      <rPr>
        <sz val="11"/>
        <color theme="1"/>
        <rFont val="宋体"/>
        <family val="1"/>
        <charset val="134"/>
      </rPr>
      <t>）</t>
    </r>
    <phoneticPr fontId="9" type="noConversion"/>
  </si>
  <si>
    <r>
      <rPr>
        <sz val="11"/>
        <color theme="1"/>
        <rFont val="宋体"/>
        <family val="1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1"/>
        <charset val="134"/>
      </rPr>
      <t>）</t>
    </r>
    <phoneticPr fontId="9" type="noConversion"/>
  </si>
  <si>
    <r>
      <t xml:space="preserve">Personality Openness Predicts Driver Trust in Automated Driving; Automotive Innovation; </t>
    </r>
    <r>
      <rPr>
        <sz val="11"/>
        <color theme="1"/>
        <rFont val="宋体"/>
        <family val="3"/>
        <charset val="134"/>
      </rPr>
      <t>第一作者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其他英文期刊</t>
    </r>
    <r>
      <rPr>
        <sz val="11"/>
        <color theme="1"/>
        <rFont val="Times New Roman"/>
        <family val="1"/>
      </rPr>
      <t>; E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分</t>
    </r>
    <r>
      <rPr>
        <sz val="11"/>
        <color theme="1"/>
        <rFont val="Times New Roman"/>
        <family val="1"/>
      </rPr>
      <t xml:space="preserve"> </t>
    </r>
    <phoneticPr fontId="9" type="noConversion"/>
  </si>
  <si>
    <r>
      <rPr>
        <sz val="11"/>
        <color theme="1"/>
        <rFont val="宋体"/>
        <family val="1"/>
        <charset val="134"/>
      </rPr>
      <t>会议录用通知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1"/>
        <charset val="134"/>
      </rPr>
      <t>摘要证明</t>
    </r>
    <phoneticPr fontId="9" type="noConversion"/>
  </si>
  <si>
    <t>会议录用通知</t>
    <phoneticPr fontId="9" type="noConversion"/>
  </si>
  <si>
    <r>
      <t xml:space="preserve">The roles of temperamental inhibition in affective and cognitive empathy in Chinese toddlers; Infancy; </t>
    </r>
    <r>
      <rPr>
        <sz val="11"/>
        <color theme="1"/>
        <rFont val="宋体"/>
        <family val="3"/>
        <charset val="134"/>
      </rPr>
      <t>二作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二区期刊</t>
    </r>
    <r>
      <rPr>
        <sz val="11"/>
        <color theme="1"/>
        <rFont val="Times New Roman"/>
        <family val="1"/>
      </rPr>
      <t>; B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</si>
  <si>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趋近和抑制气质儿童的行为发展及其影响因素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应用心理学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共一</t>
    </r>
    <r>
      <rPr>
        <sz val="11"/>
        <color theme="1"/>
        <rFont val="Times New Roman"/>
        <family val="1"/>
      </rPr>
      <t>; D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分</t>
    </r>
    <phoneticPr fontId="9" type="noConversion"/>
  </si>
  <si>
    <t>志愿者证明</t>
    <phoneticPr fontId="9" type="noConversion"/>
  </si>
  <si>
    <t>系团委证明</t>
    <phoneticPr fontId="9" type="noConversion"/>
  </si>
  <si>
    <r>
      <rPr>
        <sz val="11"/>
        <color theme="1"/>
        <rFont val="宋体"/>
        <family val="3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检索证明</t>
    </r>
    <phoneticPr fontId="9" type="noConversion"/>
  </si>
  <si>
    <t>为第三作者</t>
    <phoneticPr fontId="9" type="noConversion"/>
  </si>
  <si>
    <t>非加分项</t>
    <phoneticPr fontId="9" type="noConversion"/>
  </si>
  <si>
    <t>本职工作不加分</t>
    <phoneticPr fontId="9" type="noConversion"/>
  </si>
  <si>
    <r>
      <t xml:space="preserve">Nie, A., Xiao, Y., Liu, S., Zhu, X., &amp; Zhang, D. (2019). Sensitivity of reality monitoring to fluency: Evidence from behavioral performance and event-related potential (ERP) Old/New effects. Medical Science Monitor, 25, 9490-9498. doi:10.12659/MSM.917401; Q3; </t>
    </r>
    <r>
      <rPr>
        <sz val="11"/>
        <color theme="1"/>
        <rFont val="宋体"/>
        <family val="3"/>
        <charset val="134"/>
      </rPr>
      <t>二作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 xml:space="preserve">一作为导师; C类；申请加分: </t>
    </r>
    <r>
      <rPr>
        <sz val="11"/>
        <color theme="1"/>
        <rFont val="Times New Roman"/>
        <family val="1"/>
      </rPr>
      <t>30*0.9=27</t>
    </r>
    <r>
      <rPr>
        <sz val="11"/>
        <color theme="1"/>
        <rFont val="宋体"/>
        <family val="1"/>
        <charset val="134"/>
      </rPr>
      <t>分</t>
    </r>
    <phoneticPr fontId="9" type="noConversion"/>
  </si>
  <si>
    <r>
      <rPr>
        <sz val="11"/>
        <color rgb="FFFF0000"/>
        <rFont val="宋体"/>
        <family val="1"/>
        <charset val="134"/>
      </rPr>
      <t>第一作者是除本人导师或副导师以外的其他人：基础分</t>
    </r>
    <r>
      <rPr>
        <sz val="11"/>
        <color rgb="FFFF0000"/>
        <rFont val="Times New Roman"/>
        <family val="1"/>
      </rPr>
      <t>×0.25</t>
    </r>
    <phoneticPr fontId="9" type="noConversion"/>
  </si>
  <si>
    <r>
      <t xml:space="preserve">An Improvement on the Progress Bar: Make It a Story, Make It a Game; </t>
    </r>
    <r>
      <rPr>
        <sz val="11"/>
        <color theme="1"/>
        <rFont val="宋体"/>
        <family val="3"/>
        <charset val="134"/>
      </rPr>
      <t>国际会议论文摘要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</si>
  <si>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环境信息对人车信任的影响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国内专业会议摘要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分。</t>
    </r>
    <phoneticPr fontId="9" type="noConversion"/>
  </si>
  <si>
    <r>
      <t>9</t>
    </r>
    <r>
      <rPr>
        <sz val="11"/>
        <color rgb="FFFF0000"/>
        <rFont val="宋体"/>
        <family val="3"/>
        <charset val="134"/>
      </rPr>
      <t>月份</t>
    </r>
    <r>
      <rPr>
        <sz val="11"/>
        <color rgb="FFFF0000"/>
        <rFont val="Times New Roman"/>
        <family val="1"/>
      </rPr>
      <t>online</t>
    </r>
    <r>
      <rPr>
        <sz val="11"/>
        <color rgb="FFFF0000"/>
        <rFont val="宋体"/>
        <family val="3"/>
        <charset val="134"/>
      </rPr>
      <t>；毕业生，评奖周期内</t>
    </r>
    <r>
      <rPr>
        <sz val="11"/>
        <color rgb="FFFF0000"/>
        <rFont val="Times New Roman"/>
        <family val="1"/>
      </rPr>
      <t>accept</t>
    </r>
    <phoneticPr fontId="9" type="noConversion"/>
  </si>
  <si>
    <t>共同一作按照一作算法和二作算法求平均</t>
    <phoneticPr fontId="9" type="noConversion"/>
  </si>
  <si>
    <r>
      <rPr>
        <sz val="11"/>
        <color theme="1"/>
        <rFont val="宋体"/>
        <family val="3"/>
        <charset val="134"/>
      </rPr>
      <t>地震后青少年共情与创伤后成长的关系</t>
    </r>
    <r>
      <rPr>
        <sz val="11"/>
        <color theme="1"/>
        <rFont val="Times New Roman"/>
        <family val="1"/>
      </rPr>
      <t>:</t>
    </r>
    <r>
      <rPr>
        <sz val="11"/>
        <color theme="1"/>
        <rFont val="宋体"/>
        <family val="3"/>
        <charset val="134"/>
      </rPr>
      <t>情绪表达与认知重评的中介作用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心理科学；第三作者（导师一作）</t>
    </r>
    <r>
      <rPr>
        <sz val="11"/>
        <color theme="1"/>
        <rFont val="Times New Roman"/>
        <family val="1"/>
      </rPr>
      <t>; CSSCI; D</t>
    </r>
    <r>
      <rPr>
        <sz val="11"/>
        <color theme="1"/>
        <rFont val="宋体"/>
        <family val="3"/>
        <charset val="134"/>
      </rPr>
      <t>类；申请加分：</t>
    </r>
    <r>
      <rPr>
        <sz val="11"/>
        <color theme="1"/>
        <rFont val="Times New Roman"/>
        <family val="1"/>
      </rPr>
      <t>4.5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</si>
  <si>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Event-based Encoding of Biological Motion and Location in Visual Working Memory</t>
    </r>
    <r>
      <rPr>
        <sz val="11"/>
        <color theme="1"/>
        <rFont val="宋体"/>
        <family val="3"/>
        <charset val="134"/>
      </rPr>
      <t>；一作；</t>
    </r>
    <r>
      <rPr>
        <sz val="11"/>
        <color theme="1"/>
        <rFont val="Times New Roman"/>
        <family val="1"/>
      </rPr>
      <t>Quarterly Journal of Experimental Psychology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SSCI Q2</t>
    </r>
    <r>
      <rPr>
        <sz val="11"/>
        <color theme="1"/>
        <rFont val="宋体"/>
        <family val="3"/>
        <charset val="134"/>
      </rPr>
      <t>；申请加分：</t>
    </r>
    <r>
      <rPr>
        <sz val="11"/>
        <color theme="1"/>
        <rFont val="Times New Roman"/>
        <family val="1"/>
      </rPr>
      <t>60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</si>
  <si>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Effects of individual factors on perceived emotion and felt emotion of music: Based on machine learning methods</t>
    </r>
    <r>
      <rPr>
        <sz val="11"/>
        <color theme="1"/>
        <rFont val="宋体"/>
        <family val="3"/>
        <charset val="134"/>
      </rPr>
      <t>；二作；</t>
    </r>
    <r>
      <rPr>
        <sz val="11"/>
        <color theme="1"/>
        <rFont val="Times New Roman"/>
        <family val="1"/>
      </rPr>
      <t>Psychology of Music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SSCI Q2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类；申请加分：</t>
    </r>
    <r>
      <rPr>
        <sz val="11"/>
        <color theme="1"/>
        <rFont val="Times New Roman"/>
        <family val="1"/>
      </rPr>
      <t>15</t>
    </r>
    <phoneticPr fontId="9" type="noConversion"/>
  </si>
  <si>
    <r>
      <t>Mediating effects of depressive symptoms on social support and quality of life among rural older Chinese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HEALTH AND QUALITY OF LIFE OUTCOMS</t>
    </r>
    <r>
      <rPr>
        <sz val="11"/>
        <color theme="1"/>
        <rFont val="宋体"/>
        <family val="3"/>
        <charset val="134"/>
      </rPr>
      <t>；一作；</t>
    </r>
    <r>
      <rPr>
        <sz val="11"/>
        <color theme="1"/>
        <rFont val="Times New Roman"/>
        <family val="1"/>
      </rPr>
      <t>SSCI Q2 SCI Q2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类；申请</t>
    </r>
    <r>
      <rPr>
        <sz val="11"/>
        <color theme="1"/>
        <rFont val="Times New Roman"/>
        <family val="1"/>
      </rPr>
      <t>60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</si>
  <si>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t>Memories of motor adaptation do not necessarily decay with behavioral unlearning</t>
    </r>
    <r>
      <rPr>
        <sz val="11"/>
        <color theme="1"/>
        <rFont val="宋体"/>
        <family val="3"/>
        <charset val="134"/>
      </rPr>
      <t>；二作；</t>
    </r>
    <r>
      <rPr>
        <sz val="11"/>
        <color theme="1"/>
        <rFont val="Times New Roman"/>
        <family val="1"/>
      </rPr>
      <t>Exp Brain Res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SCI Q4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E</t>
    </r>
    <r>
      <rPr>
        <sz val="11"/>
        <color theme="1"/>
        <rFont val="宋体"/>
        <family val="3"/>
        <charset val="134"/>
      </rPr>
      <t>类；申请分数：</t>
    </r>
    <r>
      <rPr>
        <sz val="11"/>
        <color theme="1"/>
        <rFont val="Times New Roman"/>
        <family val="1"/>
      </rPr>
      <t>2.5</t>
    </r>
    <phoneticPr fontId="9" type="noConversion"/>
  </si>
  <si>
    <r>
      <t>The Validity of Steady-State Visual Evoked Potentials as Attention Tags and Input Signals: A Critical Perspective of Frequency Allocation and Number of Stimuli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Brain sciences</t>
    </r>
    <r>
      <rPr>
        <sz val="11"/>
        <color theme="1"/>
        <rFont val="宋体"/>
        <family val="3"/>
        <charset val="134"/>
      </rPr>
      <t>；第一作者；</t>
    </r>
    <r>
      <rPr>
        <sz val="11"/>
        <color theme="1"/>
        <rFont val="Times New Roman"/>
        <family val="1"/>
      </rPr>
      <t>SCI Q2</t>
    </r>
    <r>
      <rPr>
        <sz val="11"/>
        <color theme="1"/>
        <rFont val="宋体"/>
        <family val="3"/>
        <charset val="134"/>
      </rPr>
      <t>；申请分数：</t>
    </r>
    <r>
      <rPr>
        <sz val="11"/>
        <color theme="1"/>
        <rFont val="Times New Roman"/>
        <family val="1"/>
      </rPr>
      <t>60</t>
    </r>
    <phoneticPr fontId="9" type="noConversion"/>
  </si>
  <si>
    <r>
      <rPr>
        <sz val="11"/>
        <color rgb="FFFF0000"/>
        <rFont val="Times New Roman"/>
        <family val="1"/>
      </rPr>
      <t>2020</t>
    </r>
    <r>
      <rPr>
        <sz val="11"/>
        <color rgb="FFFF0000"/>
        <rFont val="宋体"/>
        <family val="1"/>
        <charset val="134"/>
      </rPr>
      <t>九月份</t>
    </r>
    <r>
      <rPr>
        <sz val="11"/>
        <color rgb="FFFF0000"/>
        <rFont val="Times New Roman"/>
        <family val="1"/>
      </rPr>
      <t>accept</t>
    </r>
    <r>
      <rPr>
        <sz val="11"/>
        <color rgb="FFFF0000"/>
        <rFont val="宋体"/>
        <family val="1"/>
        <charset val="134"/>
      </rPr>
      <t>，九月份</t>
    </r>
    <r>
      <rPr>
        <sz val="11"/>
        <color rgb="FFFF0000"/>
        <rFont val="Times New Roman"/>
        <family val="1"/>
      </rPr>
      <t>published</t>
    </r>
    <r>
      <rPr>
        <sz val="11"/>
        <color rgb="FFFF0000"/>
        <rFont val="宋体"/>
        <family val="1"/>
        <charset val="134"/>
      </rPr>
      <t>，未在评奖周期内发表</t>
    </r>
    <phoneticPr fontId="9" type="noConversion"/>
  </si>
  <si>
    <r>
      <t>Gender differences in the development of semantic and spatial processing of numbers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3"/>
      </rPr>
      <t>British Journal of Developmental Psychology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作；</t>
    </r>
    <r>
      <rPr>
        <sz val="11"/>
        <color theme="1"/>
        <rFont val="Times New Roman"/>
        <family val="1"/>
      </rPr>
      <t>SSCI Q3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类；申请加分：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</si>
  <si>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rgb="FFFF0000"/>
        <rFont val="宋体"/>
        <family val="1"/>
        <charset val="134"/>
      </rPr>
      <t>译著：</t>
    </r>
    <r>
      <rPr>
        <sz val="11"/>
        <color rgb="FFFF0000"/>
        <rFont val="Times New Roman"/>
        <family val="1"/>
      </rPr>
      <t>1+1/</t>
    </r>
    <r>
      <rPr>
        <sz val="11"/>
        <color rgb="FFFF0000"/>
        <rFont val="宋体"/>
        <family val="1"/>
        <charset val="134"/>
      </rPr>
      <t>万字</t>
    </r>
    <phoneticPr fontId="9" type="noConversion"/>
  </si>
  <si>
    <r>
      <t>Source information is inherently linked to working memory representation
for auditory but not for visual stimuli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Cognition</t>
    </r>
    <r>
      <rPr>
        <sz val="11"/>
        <color theme="1"/>
        <rFont val="宋体"/>
        <family val="3"/>
        <charset val="134"/>
      </rPr>
      <t>；共一；一区期刊；申请加分：</t>
    </r>
    <r>
      <rPr>
        <sz val="11"/>
        <color theme="1"/>
        <rFont val="Times New Roman"/>
        <family val="1"/>
      </rPr>
      <t>80</t>
    </r>
    <r>
      <rPr>
        <sz val="11"/>
        <color theme="1"/>
        <rFont val="宋体"/>
        <family val="3"/>
        <charset val="134"/>
      </rPr>
      <t>分</t>
    </r>
    <phoneticPr fontId="9" type="noConversion"/>
  </si>
  <si>
    <t>系团委证明</t>
    <phoneticPr fontId="9" type="noConversion"/>
  </si>
  <si>
    <t>同类不可重复计分</t>
  </si>
  <si>
    <r>
      <rPr>
        <sz val="11"/>
        <color theme="1"/>
        <rFont val="宋体"/>
        <family val="3"/>
        <charset val="134"/>
      </rPr>
      <t>第五届学生人文社会科学研究优秀成果奖</t>
    </r>
    <r>
      <rPr>
        <sz val="11"/>
        <color theme="1"/>
        <rFont val="宋体"/>
        <family val="1"/>
        <charset val="134"/>
      </rPr>
      <t>——</t>
    </r>
    <r>
      <rPr>
        <sz val="11"/>
        <color theme="1"/>
        <rFont val="宋体"/>
        <family val="3"/>
        <charset val="134"/>
      </rPr>
      <t>特等奖（级别高于一等奖）因获奖排名作者不分先后，故申请校级一等奖加分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分。</t>
    </r>
    <phoneticPr fontId="9" type="noConversion"/>
  </si>
  <si>
    <r>
      <t>2019</t>
    </r>
    <r>
      <rPr>
        <sz val="11"/>
        <color theme="1"/>
        <rFont val="宋体"/>
        <family val="3"/>
        <charset val="134"/>
      </rPr>
      <t>年浙江大学首届心理学微课大赛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二等奖</t>
    </r>
    <r>
      <rPr>
        <sz val="11"/>
        <color theme="1"/>
        <rFont val="Times New Roman"/>
        <family val="1"/>
      </rPr>
      <t xml:space="preserve"> 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</si>
  <si>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全国心理学学术会议优秀研究生论文奖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硕士组三等奖</t>
    </r>
    <r>
      <rPr>
        <sz val="11"/>
        <color theme="1"/>
        <rFont val="Times New Roman"/>
        <family val="1"/>
      </rPr>
      <t>(2)</t>
    </r>
    <phoneticPr fontId="9" type="noConversion"/>
  </si>
  <si>
    <r>
      <rPr>
        <sz val="11"/>
        <color rgb="FFFF0000"/>
        <rFont val="宋体"/>
        <family val="1"/>
        <charset val="134"/>
      </rPr>
      <t xml:space="preserve">国家级比赛三等奖 </t>
    </r>
    <r>
      <rPr>
        <sz val="11"/>
        <color rgb="FFFF0000"/>
        <rFont val="Times New Roman"/>
        <family val="1"/>
      </rPr>
      <t>+ 3</t>
    </r>
    <phoneticPr fontId="9" type="noConversion"/>
  </si>
  <si>
    <r>
      <rPr>
        <sz val="11"/>
        <color theme="1"/>
        <rFont val="宋体"/>
        <family val="3"/>
        <charset val="134"/>
      </rPr>
      <t>浙江大学首届</t>
    </r>
    <r>
      <rPr>
        <sz val="11"/>
        <color theme="1"/>
        <rFont val="宋体"/>
        <family val="1"/>
        <charset val="134"/>
      </rPr>
      <t>“</t>
    </r>
    <r>
      <rPr>
        <sz val="11"/>
        <color theme="1"/>
        <rFont val="宋体"/>
        <family val="3"/>
        <charset val="134"/>
      </rPr>
      <t>三好杯</t>
    </r>
    <r>
      <rPr>
        <sz val="11"/>
        <color theme="1"/>
        <rFont val="宋体"/>
        <family val="1"/>
        <charset val="134"/>
      </rPr>
      <t>”</t>
    </r>
    <r>
      <rPr>
        <sz val="11"/>
        <color theme="1"/>
        <rFont val="宋体"/>
        <family val="3"/>
        <charset val="134"/>
      </rPr>
      <t>操舞比赛院系组啦啦操团体第一名，</t>
    </r>
    <r>
      <rPr>
        <sz val="11"/>
        <color theme="1"/>
        <rFont val="Times New Roman"/>
        <family val="1"/>
      </rPr>
      <t>3*0.8=2.4</t>
    </r>
    <r>
      <rPr>
        <sz val="11"/>
        <color theme="1"/>
        <rFont val="宋体"/>
        <family val="3"/>
        <charset val="134"/>
      </rPr>
      <t>分</t>
    </r>
    <phoneticPr fontId="9" type="noConversion"/>
  </si>
  <si>
    <t>系团委证明</t>
    <phoneticPr fontId="9" type="noConversion"/>
  </si>
  <si>
    <t>重复项不加分</t>
    <phoneticPr fontId="9" type="noConversion"/>
  </si>
  <si>
    <t>出版物中的个人贡献页数、出版物正文中随机一页的复印件</t>
    <phoneticPr fontId="9" type="noConversion"/>
  </si>
  <si>
    <t>团队比赛，排序非前三，不加分</t>
    <phoneticPr fontId="9" type="noConversion"/>
  </si>
  <si>
    <t>社会工作</t>
    <phoneticPr fontId="9" type="noConversion"/>
  </si>
  <si>
    <r>
      <rPr>
        <sz val="11"/>
        <rFont val="宋体"/>
        <family val="3"/>
        <charset val="134"/>
      </rPr>
      <t>组织浙江大学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心世界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互联网创新设计大赛（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分）</t>
    </r>
    <phoneticPr fontId="9" type="noConversion"/>
  </si>
  <si>
    <r>
      <t>2020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月研究生毕业典礼礼仪</t>
    </r>
    <phoneticPr fontId="9" type="noConversion"/>
  </si>
  <si>
    <r>
      <t>2019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月浙江大学学生节新年狂欢夜礼仪</t>
    </r>
    <phoneticPr fontId="9" type="noConversion"/>
  </si>
  <si>
    <r>
      <t>2019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月浙江大学学生节新年狂欢夜演出</t>
    </r>
    <phoneticPr fontId="9" type="noConversion"/>
  </si>
  <si>
    <r>
      <rPr>
        <sz val="11"/>
        <rFont val="宋体"/>
        <family val="3"/>
        <charset val="134"/>
      </rPr>
      <t>网易雷火用户研究训练营</t>
    </r>
    <phoneticPr fontId="9" type="noConversion"/>
  </si>
  <si>
    <r>
      <t xml:space="preserve"> “</t>
    </r>
    <r>
      <rPr>
        <sz val="11"/>
        <rFont val="宋体"/>
        <family val="3"/>
        <charset val="134"/>
      </rPr>
      <t>心世界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产品经理训练营</t>
    </r>
    <phoneticPr fontId="9" type="noConversion"/>
  </si>
  <si>
    <r>
      <rPr>
        <sz val="11"/>
        <rFont val="宋体"/>
        <family val="3"/>
        <charset val="134"/>
      </rPr>
      <t>美丽中国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陪孩子读一本书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第九期陪读项目</t>
    </r>
    <phoneticPr fontId="9" type="noConversion"/>
  </si>
  <si>
    <r>
      <t>参加第四届浙江大学</t>
    </r>
    <r>
      <rPr>
        <sz val="11"/>
        <rFont val="宋体"/>
        <family val="1"/>
        <charset val="134"/>
      </rPr>
      <t>“</t>
    </r>
    <r>
      <rPr>
        <sz val="11"/>
        <rFont val="宋体"/>
        <family val="3"/>
        <charset val="134"/>
      </rPr>
      <t>凯泰资本杯</t>
    </r>
    <r>
      <rPr>
        <sz val="11"/>
        <rFont val="宋体"/>
        <family val="1"/>
        <charset val="134"/>
      </rPr>
      <t>”</t>
    </r>
    <r>
      <rPr>
        <sz val="11"/>
        <rFont val="宋体"/>
        <family val="3"/>
        <charset val="134"/>
      </rPr>
      <t>创业大赛，获三等奖（由于疫情，实体证书尚未颁发）（1分）</t>
    </r>
    <phoneticPr fontId="9" type="noConversion"/>
  </si>
  <si>
    <r>
      <rPr>
        <sz val="11"/>
        <rFont val="宋体"/>
        <family val="3"/>
        <charset val="134"/>
      </rPr>
      <t>参加浙江大学第十二届</t>
    </r>
    <r>
      <rPr>
        <sz val="11"/>
        <rFont val="微软雅黑"/>
        <family val="1"/>
        <charset val="134"/>
      </rPr>
      <t>“</t>
    </r>
    <r>
      <rPr>
        <sz val="11"/>
        <rFont val="宋体"/>
        <family val="3"/>
        <charset val="134"/>
      </rPr>
      <t>蒲公英</t>
    </r>
    <r>
      <rPr>
        <sz val="11"/>
        <rFont val="微软雅黑"/>
        <family val="1"/>
        <charset val="134"/>
      </rPr>
      <t>”</t>
    </r>
    <r>
      <rPr>
        <sz val="11"/>
        <rFont val="宋体"/>
        <family val="3"/>
        <charset val="134"/>
      </rPr>
      <t>大学生创业大赛，获三等奖（主赛道第八名。由于疫情，实体证书尚未颁发）</t>
    </r>
    <phoneticPr fontId="9" type="noConversion"/>
  </si>
  <si>
    <r>
      <rPr>
        <sz val="11"/>
        <rFont val="宋体"/>
        <family val="3"/>
        <charset val="134"/>
      </rPr>
      <t>作为校基层工作服务协会成员组织第三期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浙江大学选调生专题研修计划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（报名人数超</t>
    </r>
    <r>
      <rPr>
        <sz val="11"/>
        <rFont val="Times New Roman"/>
        <family val="1"/>
      </rPr>
      <t>700</t>
    </r>
    <r>
      <rPr>
        <sz val="11"/>
        <rFont val="宋体"/>
        <family val="3"/>
        <charset val="134"/>
      </rPr>
      <t>人）（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</si>
  <si>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与新加坡管理大学合办、组织</t>
    </r>
    <r>
      <rPr>
        <sz val="11"/>
        <rFont val="Times New Roman"/>
        <family val="1"/>
      </rPr>
      <t>“2019</t>
    </r>
    <r>
      <rPr>
        <sz val="11"/>
        <rFont val="宋体"/>
        <family val="3"/>
        <charset val="134"/>
      </rPr>
      <t>中国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新加坡创新创业国际交流论坛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（线下参与规模超百人）（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</si>
  <si>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全程参与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网易雷火用户研究训练营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并通过笔试获得证书（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</si>
  <si>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入选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浙江大学国际组织精英人才培养计划</t>
    </r>
    <r>
      <rPr>
        <sz val="11"/>
        <rFont val="Times New Roman"/>
        <family val="1"/>
      </rPr>
      <t>”2019</t>
    </r>
    <r>
      <rPr>
        <sz val="11"/>
        <rFont val="宋体"/>
        <family val="3"/>
        <charset val="134"/>
      </rPr>
      <t>级研究生班（共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人）（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</si>
  <si>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入选浙江大学外语学院与联合国协会世界联合会举办的</t>
    </r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年冬季中国青年全球竞争力提升项目（共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人，应赴纽约联合国，因疫情未成行）（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</si>
  <si>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参加新加坡管理大学第十届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李光耀杯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全球商业计划大赛（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</si>
  <si>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经校团委推荐，参加第六届全国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互联网</t>
    </r>
    <r>
      <rPr>
        <sz val="11"/>
        <rFont val="Times New Roman"/>
        <family val="1"/>
      </rPr>
      <t>+”</t>
    </r>
    <r>
      <rPr>
        <sz val="11"/>
        <rFont val="宋体"/>
        <family val="3"/>
        <charset val="134"/>
      </rPr>
      <t>大学生创新创业大赛（进入省赛阶段）（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</si>
  <si>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提出入党申请，参加心理系入党积极分子培训并通过考核获得证书（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</si>
  <si>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积极参与研博会举办的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心航向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系列就业分享会，包括产品、用研方向专场；实习、面试经验场；人力资源专场（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</si>
  <si>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作为入党积极分子多次参与基础心理学党支部活动，包括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学习强国每周一百分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学习总书记在浙江省考察时重要讲话精神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立正心、走正道、树正气主题党日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活动并撰写感想（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</si>
  <si>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参加浙江大学青年马克思主义者培养学院第十三期招生（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</si>
  <si>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校级；秋季运动会；一等奖；第二名；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分</t>
    </r>
  </si>
  <si>
    <r>
      <rPr>
        <sz val="11"/>
        <rFont val="宋体"/>
        <family val="3"/>
        <charset val="134"/>
      </rPr>
      <t>心理系研博会宣传部部长</t>
    </r>
  </si>
  <si>
    <r>
      <t>2019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DMBR</t>
    </r>
    <r>
      <rPr>
        <sz val="11"/>
        <rFont val="宋体"/>
        <family val="3"/>
        <charset val="134"/>
      </rPr>
      <t>志愿者（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）</t>
    </r>
    <phoneticPr fontId="9" type="noConversion"/>
  </si>
  <si>
    <r>
      <rPr>
        <sz val="11"/>
        <rFont val="宋体"/>
        <family val="3"/>
        <charset val="134"/>
      </rPr>
      <t>校级学生组织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浙江大学启新团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项目运作中心主任（部长级）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</si>
  <si>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参与</t>
    </r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年浙江大学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心世界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互联网创新设计大赛暨产品经理训练营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获结营证书，小组作品获铜奖（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）</t>
    </r>
    <phoneticPr fontId="9" type="noConversion"/>
  </si>
  <si>
    <r>
      <rPr>
        <sz val="11"/>
        <rFont val="宋体"/>
        <family val="3"/>
        <charset val="134"/>
      </rPr>
      <t>参与</t>
    </r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年浙江大学</t>
    </r>
    <r>
      <rPr>
        <sz val="11"/>
        <rFont val="Times New Roman"/>
        <family val="1"/>
      </rPr>
      <t>×</t>
    </r>
    <r>
      <rPr>
        <sz val="11"/>
        <rFont val="宋体"/>
        <family val="3"/>
        <charset val="134"/>
      </rPr>
      <t>中国美院</t>
    </r>
    <r>
      <rPr>
        <sz val="11"/>
        <rFont val="Times New Roman"/>
        <family val="1"/>
      </rPr>
      <t>×Alibaba</t>
    </r>
    <r>
      <rPr>
        <sz val="11"/>
        <rFont val="宋体"/>
        <family val="3"/>
        <charset val="134"/>
      </rPr>
      <t>《数字普惠金融信任力研究》工作坊，并获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最有信任奖</t>
    </r>
    <r>
      <rPr>
        <sz val="11"/>
        <rFont val="Times New Roman"/>
        <family val="1"/>
      </rPr>
      <t xml:space="preserve">”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）</t>
    </r>
    <phoneticPr fontId="9" type="noConversion"/>
  </si>
  <si>
    <r>
      <rPr>
        <sz val="11"/>
        <rFont val="宋体"/>
        <family val="3"/>
        <charset val="134"/>
      </rPr>
      <t>参加浙江大学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心世界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互联网创新设计大赛暨产品经理训练营，获得结营证书，申请加（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）</t>
    </r>
    <phoneticPr fontId="9" type="noConversion"/>
  </si>
  <si>
    <r>
      <rPr>
        <sz val="11"/>
        <rFont val="宋体"/>
        <family val="3"/>
        <charset val="134"/>
      </rPr>
      <t>参加</t>
    </r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年浙江大学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心世界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互联网创新设计大赛暨产品经理训练营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）</t>
    </r>
  </si>
  <si>
    <t>心理帮扶团核心成员</t>
    <phoneticPr fontId="9" type="noConversion"/>
  </si>
  <si>
    <r>
      <rPr>
        <sz val="11"/>
        <rFont val="宋体"/>
        <family val="3"/>
        <charset val="134"/>
      </rPr>
      <t>浙江大学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心世界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互联网创新设计大赛第二名（团队负责人）</t>
    </r>
  </si>
  <si>
    <r>
      <t>2020</t>
    </r>
    <r>
      <rPr>
        <sz val="11"/>
        <rFont val="宋体"/>
        <family val="3"/>
        <charset val="134"/>
      </rPr>
      <t>年浙江大学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心世界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互联网创新设计大赛暨产品经理训练营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铜奖（队长）</t>
    </r>
    <r>
      <rPr>
        <sz val="11"/>
        <rFont val="Times New Roman"/>
        <family val="1"/>
      </rPr>
      <t xml:space="preserve"> 1</t>
    </r>
    <r>
      <rPr>
        <sz val="11"/>
        <rFont val="宋体"/>
        <family val="3"/>
        <charset val="134"/>
      </rPr>
      <t>分</t>
    </r>
  </si>
  <si>
    <r>
      <rPr>
        <sz val="11"/>
        <rFont val="宋体"/>
        <family val="3"/>
        <charset val="134"/>
      </rPr>
      <t>参与工程心理学第一党支部心橙园《</t>
    </r>
    <r>
      <rPr>
        <sz val="11"/>
        <rFont val="Times New Roman"/>
        <family val="1"/>
      </rPr>
      <t>matlab&amp;psychtoolbox</t>
    </r>
    <r>
      <rPr>
        <sz val="11"/>
        <rFont val="宋体"/>
        <family val="3"/>
        <charset val="134"/>
      </rPr>
      <t>心理学编程入门》制作，负责第三期的课程：</t>
    </r>
    <r>
      <rPr>
        <sz val="11"/>
        <rFont val="Times New Roman"/>
        <family val="1"/>
      </rPr>
      <t>https://www.bilibili.com/video/BV1SJ411i71W?p=3 0.25</t>
    </r>
    <r>
      <rPr>
        <sz val="11"/>
        <rFont val="宋体"/>
        <family val="3"/>
        <charset val="134"/>
      </rPr>
      <t>分</t>
    </r>
  </si>
  <si>
    <r>
      <rPr>
        <sz val="11"/>
        <rFont val="宋体"/>
        <family val="3"/>
        <charset val="134"/>
      </rPr>
      <t>活动参与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心理学系微课大赛</t>
    </r>
    <r>
      <rPr>
        <sz val="11"/>
        <rFont val="Times New Roman"/>
        <family val="1"/>
      </rPr>
      <t>(0.25)</t>
    </r>
  </si>
  <si>
    <t>系团委证明</t>
    <phoneticPr fontId="9" type="noConversion"/>
  </si>
  <si>
    <r>
      <rPr>
        <sz val="11"/>
        <rFont val="宋体"/>
        <family val="3"/>
        <charset val="134"/>
      </rPr>
      <t>浙江大学第一届心理微课大赛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三等奖</t>
    </r>
    <phoneticPr fontId="9" type="noConversion"/>
  </si>
  <si>
    <t>原序号</t>
    <phoneticPr fontId="34" type="noConversion"/>
  </si>
  <si>
    <t>姓名</t>
    <phoneticPr fontId="34" type="noConversion"/>
  </si>
  <si>
    <t>映射3</t>
  </si>
  <si>
    <r>
      <rPr>
        <sz val="11"/>
        <color theme="1"/>
        <rFont val="宋体"/>
        <family val="3"/>
        <charset val="134"/>
      </rPr>
      <t>参与：心理学微课录制（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</si>
  <si>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t>其他重要赛事</t>
  </si>
  <si>
    <r>
      <rPr>
        <sz val="11"/>
        <color theme="1"/>
        <rFont val="宋体"/>
        <family val="3"/>
        <charset val="134"/>
      </rPr>
      <t>浙江大学第七届研究生党支部书记素能大赛优胜奖（</t>
    </r>
    <r>
      <rPr>
        <sz val="11"/>
        <color theme="1"/>
        <rFont val="Times New Roman"/>
        <family val="1"/>
      </rPr>
      <t>0.8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</si>
  <si>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color theme="1"/>
        <rFont val="宋体"/>
        <family val="3"/>
        <charset val="134"/>
      </rPr>
      <t>参加浙江大学青马工程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行远计划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暑期政务实习项目（</t>
    </r>
    <r>
      <rPr>
        <sz val="11"/>
        <color theme="1"/>
        <rFont val="Times New Roman"/>
        <family val="1"/>
      </rPr>
      <t>0.25</t>
    </r>
    <r>
      <rPr>
        <sz val="11"/>
        <color theme="1"/>
        <rFont val="宋体"/>
        <family val="3"/>
        <charset val="134"/>
      </rPr>
      <t>分）</t>
    </r>
    <phoneticPr fontId="9" type="noConversion"/>
  </si>
  <si>
    <r>
      <rPr>
        <sz val="11"/>
        <rFont val="宋体"/>
        <family val="3"/>
        <charset val="134"/>
      </rPr>
      <t>浙江大学心理学微课大赛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三等奖（个人）</t>
    </r>
    <phoneticPr fontId="9" type="noConversion"/>
  </si>
  <si>
    <t>院系组织活动，不纳入学科竞赛加分，但可算活动加分</t>
    <phoneticPr fontId="9" type="noConversion"/>
  </si>
  <si>
    <r>
      <rPr>
        <sz val="11"/>
        <rFont val="宋体"/>
        <family val="3"/>
        <charset val="134"/>
      </rPr>
      <t>牵头组织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立正心、走正道、树正气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三支部联合党日活动（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分）</t>
    </r>
    <phoneticPr fontId="9" type="noConversion"/>
  </si>
  <si>
    <r>
      <t xml:space="preserve">2020.8 </t>
    </r>
    <r>
      <rPr>
        <sz val="11"/>
        <rFont val="宋体"/>
        <family val="3"/>
        <charset val="134"/>
      </rPr>
      <t>浙大</t>
    </r>
    <r>
      <rPr>
        <sz val="11"/>
        <rFont val="Times New Roman"/>
        <family val="1"/>
      </rPr>
      <t>×</t>
    </r>
    <r>
      <rPr>
        <sz val="11"/>
        <rFont val="宋体"/>
        <family val="3"/>
        <charset val="134"/>
      </rPr>
      <t>阿里</t>
    </r>
    <r>
      <rPr>
        <sz val="11"/>
        <rFont val="Times New Roman"/>
        <family val="1"/>
      </rPr>
      <t xml:space="preserve"> “</t>
    </r>
    <r>
      <rPr>
        <sz val="11"/>
        <rFont val="宋体"/>
        <family val="3"/>
        <charset val="134"/>
      </rPr>
      <t>心世界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互联网创新设计大赛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金奖（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分）</t>
    </r>
    <phoneticPr fontId="9" type="noConversion"/>
  </si>
  <si>
    <r>
      <t xml:space="preserve">2019.10.29 </t>
    </r>
    <r>
      <rPr>
        <sz val="11"/>
        <rFont val="宋体"/>
        <family val="3"/>
        <charset val="134"/>
      </rPr>
      <t>联合国机构宣讲咨询活动</t>
    </r>
    <r>
      <rPr>
        <sz val="11"/>
        <rFont val="Times New Roman"/>
        <family val="1"/>
      </rPr>
      <t xml:space="preserve">UN JOB FAIR </t>
    </r>
    <r>
      <rPr>
        <sz val="11"/>
        <rFont val="宋体"/>
        <family val="3"/>
        <charset val="134"/>
      </rPr>
      <t>志愿者</t>
    </r>
    <phoneticPr fontId="9" type="noConversion"/>
  </si>
  <si>
    <r>
      <t xml:space="preserve">2019.12 </t>
    </r>
    <r>
      <rPr>
        <sz val="11"/>
        <rFont val="宋体"/>
        <family val="3"/>
        <charset val="134"/>
      </rPr>
      <t>德国莱比锡大学心理系交流活动</t>
    </r>
    <phoneticPr fontId="9" type="noConversion"/>
  </si>
  <si>
    <r>
      <t xml:space="preserve">2020.7  </t>
    </r>
    <r>
      <rPr>
        <sz val="11"/>
        <rFont val="宋体"/>
        <family val="3"/>
        <charset val="134"/>
      </rPr>
      <t>浙江大学</t>
    </r>
    <r>
      <rPr>
        <sz val="11"/>
        <rFont val="Times New Roman"/>
        <family val="1"/>
      </rPr>
      <t>×</t>
    </r>
    <r>
      <rPr>
        <sz val="11"/>
        <rFont val="宋体"/>
        <family val="3"/>
        <charset val="134"/>
      </rPr>
      <t>网易雷火用户研究训练营</t>
    </r>
    <phoneticPr fontId="9" type="noConversion"/>
  </si>
  <si>
    <t>院系主办的活动，算活动参与加分</t>
    <phoneticPr fontId="9" type="noConversion"/>
  </si>
  <si>
    <t>摘要证明</t>
    <phoneticPr fontId="9" type="noConversion"/>
  </si>
  <si>
    <r>
      <rPr>
        <sz val="11"/>
        <color theme="1"/>
        <rFont val="宋体"/>
        <family val="3"/>
        <charset val="134"/>
      </rPr>
      <t>第十七届浙江省心理学会交流大会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报告交流；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国内专业会议摘要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申请加分：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</si>
  <si>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3"/>
        <charset val="134"/>
      </rPr>
      <t>突发公共卫生事件的心理应对</t>
    </r>
    <r>
      <rPr>
        <sz val="11"/>
        <color theme="1"/>
        <rFont val="宋体"/>
        <family val="1"/>
        <charset val="134"/>
      </rPr>
      <t>——</t>
    </r>
    <r>
      <rPr>
        <sz val="11"/>
        <color theme="1"/>
        <rFont val="宋体"/>
        <family val="3"/>
        <charset val="134"/>
      </rPr>
      <t>自我关爱与心理成长手册（著作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教材，加</t>
    </r>
    <r>
      <rPr>
        <sz val="11"/>
        <color theme="1"/>
        <rFont val="Times New Roman"/>
        <family val="1"/>
      </rPr>
      <t>8.5</t>
    </r>
    <r>
      <rPr>
        <sz val="11"/>
        <color theme="1"/>
        <rFont val="宋体"/>
        <family val="3"/>
        <charset val="134"/>
      </rPr>
      <t>分</t>
    </r>
    <r>
      <rPr>
        <sz val="11"/>
        <color theme="1"/>
        <rFont val="Times New Roman"/>
        <family val="1"/>
      </rPr>
      <t>[0.5</t>
    </r>
    <r>
      <rPr>
        <sz val="11"/>
        <color theme="1"/>
        <rFont val="宋体"/>
        <family val="3"/>
        <charset val="134"/>
      </rPr>
      <t>万字</t>
    </r>
    <r>
      <rPr>
        <sz val="11"/>
        <color theme="1"/>
        <rFont val="Times New Roman"/>
        <family val="1"/>
      </rPr>
      <t>]</t>
    </r>
    <r>
      <rPr>
        <sz val="11"/>
        <color theme="1"/>
        <rFont val="宋体"/>
        <family val="3"/>
        <charset val="134"/>
      </rPr>
      <t>）</t>
    </r>
    <phoneticPr fontId="9" type="noConversion"/>
  </si>
  <si>
    <r>
      <rPr>
        <sz val="11"/>
        <color theme="1"/>
        <rFont val="宋体"/>
        <family val="3"/>
        <charset val="134"/>
      </rPr>
      <t>探究儿童心理的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个经典研究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著作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教材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申请加分</t>
    </r>
    <r>
      <rPr>
        <sz val="11"/>
        <color theme="1"/>
        <rFont val="Times New Roman"/>
        <family val="1"/>
      </rPr>
      <t>10.5</t>
    </r>
    <r>
      <rPr>
        <sz val="11"/>
        <color theme="1"/>
        <rFont val="宋体"/>
        <family val="3"/>
        <charset val="134"/>
      </rPr>
      <t>分</t>
    </r>
    <r>
      <rPr>
        <sz val="11"/>
        <color theme="1"/>
        <rFont val="Times New Roman"/>
        <family val="1"/>
      </rPr>
      <t>[2.5</t>
    </r>
    <r>
      <rPr>
        <sz val="11"/>
        <color theme="1"/>
        <rFont val="宋体"/>
        <family val="3"/>
        <charset val="134"/>
      </rPr>
      <t>万字</t>
    </r>
    <r>
      <rPr>
        <sz val="11"/>
        <color theme="1"/>
        <rFont val="Times New Roman"/>
        <family val="1"/>
      </rPr>
      <t>]</t>
    </r>
    <r>
      <rPr>
        <sz val="11"/>
        <color theme="1"/>
        <rFont val="宋体"/>
        <family val="3"/>
        <charset val="134"/>
      </rPr>
      <t>）</t>
    </r>
    <phoneticPr fontId="9" type="noConversion"/>
  </si>
  <si>
    <t>评奖周期：2019.9（初）-2020.8(底)</t>
    <phoneticPr fontId="9" type="noConversion"/>
  </si>
  <si>
    <r>
      <t>Reciprocity and Its Neurological Correlates in Human-Agent Cooperation</t>
    </r>
    <r>
      <rPr>
        <sz val="11"/>
        <color theme="1"/>
        <rFont val="宋体"/>
        <family val="3"/>
        <charset val="134"/>
      </rPr>
      <t>；第一作者；</t>
    </r>
    <r>
      <rPr>
        <sz val="11"/>
        <color theme="1"/>
        <rFont val="Times New Roman"/>
        <family val="1"/>
      </rPr>
      <t>IEEE Transactions on Human-Machine Systems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SCI Q1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类；申请加分：</t>
    </r>
    <r>
      <rPr>
        <sz val="11"/>
        <color theme="1"/>
        <rFont val="Times New Roman"/>
        <family val="1"/>
      </rPr>
      <t>80</t>
    </r>
    <r>
      <rPr>
        <sz val="11"/>
        <color theme="1"/>
        <rFont val="宋体"/>
        <family val="3"/>
        <charset val="134"/>
      </rPr>
      <t>分</t>
    </r>
    <phoneticPr fontId="9" type="noConversion"/>
  </si>
  <si>
    <r>
      <rPr>
        <sz val="11"/>
        <color theme="1"/>
        <rFont val="宋体"/>
        <family val="1"/>
        <charset val="134"/>
      </rPr>
      <t>打印版（</t>
    </r>
    <r>
      <rPr>
        <sz val="11"/>
        <color theme="1"/>
        <rFont val="Times New Roman"/>
        <family val="1"/>
      </rPr>
      <t>online</t>
    </r>
    <r>
      <rPr>
        <sz val="11"/>
        <color theme="1"/>
        <rFont val="宋体"/>
        <family val="1"/>
        <charset val="134"/>
      </rPr>
      <t>）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1"/>
        <charset val="134"/>
      </rPr>
      <t>检索证明</t>
    </r>
    <phoneticPr fontId="9" type="noConversion"/>
  </si>
  <si>
    <r>
      <t>JCR</t>
    </r>
    <r>
      <rPr>
        <sz val="11"/>
        <color rgb="FFFF0000"/>
        <rFont val="宋体"/>
        <family val="1"/>
        <charset val="134"/>
      </rPr>
      <t>最新分区为</t>
    </r>
    <r>
      <rPr>
        <sz val="11"/>
        <color rgb="FFFF0000"/>
        <rFont val="Times New Roman"/>
        <family val="1"/>
      </rPr>
      <t>SCI Q2</t>
    </r>
    <phoneticPr fontId="9" type="noConversion"/>
  </si>
  <si>
    <r>
      <rPr>
        <sz val="11"/>
        <rFont val="宋体"/>
        <family val="3"/>
        <charset val="134"/>
      </rPr>
      <t>论文摘要被第</t>
    </r>
    <r>
      <rPr>
        <sz val="10.5"/>
        <rFont val="Times New Roman"/>
        <family val="1"/>
      </rPr>
      <t>32</t>
    </r>
    <r>
      <rPr>
        <sz val="10.5"/>
        <rFont val="宋体"/>
        <family val="3"/>
        <charset val="134"/>
      </rPr>
      <t>届国际心理学大会接收；国际会议摘要</t>
    </r>
    <r>
      <rPr>
        <sz val="10.5"/>
        <rFont val="Times New Roman"/>
        <family val="1"/>
      </rPr>
      <t xml:space="preserve">; </t>
    </r>
    <r>
      <rPr>
        <sz val="10.5"/>
        <rFont val="宋体"/>
        <family val="3"/>
        <charset val="134"/>
      </rPr>
      <t>申请加分：</t>
    </r>
    <r>
      <rPr>
        <sz val="10.5"/>
        <rFont val="Times New Roman"/>
        <family val="1"/>
      </rPr>
      <t>5</t>
    </r>
    <r>
      <rPr>
        <sz val="10.5"/>
        <rFont val="宋体"/>
        <family val="3"/>
        <charset val="134"/>
      </rPr>
      <t>分</t>
    </r>
    <phoneticPr fontId="9" type="noConversion"/>
  </si>
  <si>
    <t>摘要证明</t>
    <phoneticPr fontId="9" type="noConversion"/>
  </si>
  <si>
    <t>学号</t>
    <phoneticPr fontId="38" type="noConversion"/>
  </si>
  <si>
    <t>科研成果</t>
    <phoneticPr fontId="38" type="noConversion"/>
  </si>
  <si>
    <t>映射1</t>
    <phoneticPr fontId="38" type="noConversion"/>
  </si>
  <si>
    <t>素质拓展</t>
    <phoneticPr fontId="38" type="noConversion"/>
  </si>
  <si>
    <t>映射2</t>
    <phoneticPr fontId="38" type="noConversion"/>
  </si>
  <si>
    <t>成绩1</t>
    <phoneticPr fontId="38" type="noConversion"/>
  </si>
  <si>
    <t>成绩2</t>
    <phoneticPr fontId="38" type="noConversion"/>
  </si>
  <si>
    <t>排名1</t>
    <phoneticPr fontId="38" type="noConversion"/>
  </si>
  <si>
    <t>排名2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</si>
</sst>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_);[Red]\(0.00\)"/>
    <numFmt numFmtId="178" formatCode="0_);[Red]\(0\)"/>
    <numFmt numFmtId="179" formatCode="0_ "/>
    <numFmt numFmtId="184" formatCode="0.0_ "/>
  </numFmts>
  <fonts count="46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Times New Roman"/>
      <family val="1"/>
    </font>
    <font>
      <b/>
      <sz val="16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0"/>
      <color indexed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1"/>
      <color rgb="FFFF0000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b/>
      <sz val="14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theme="1"/>
      <name val="宋体"/>
      <family val="1"/>
      <charset val="134"/>
    </font>
    <font>
      <sz val="11"/>
      <color theme="1"/>
      <name val="Times New Roman"/>
      <family val="3"/>
    </font>
    <font>
      <sz val="11"/>
      <color theme="1"/>
      <name val="Times New Roman"/>
      <family val="1"/>
      <charset val="134"/>
    </font>
    <font>
      <sz val="11"/>
      <color theme="1"/>
      <name val="Times New Roman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1"/>
      <charset val="134"/>
    </font>
    <font>
      <sz val="11"/>
      <color rgb="FFFF0000"/>
      <name val="Times New Roman"/>
      <family val="1"/>
    </font>
    <font>
      <sz val="11"/>
      <color rgb="FFFF0000"/>
      <name val="Times New Roman"/>
      <family val="1"/>
      <charset val="134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1"/>
      <charset val="134"/>
    </font>
    <font>
      <sz val="11"/>
      <name val="Times New Roman"/>
      <family val="3"/>
      <charset val="134"/>
    </font>
    <font>
      <sz val="11"/>
      <name val="微软雅黑"/>
      <family val="1"/>
      <charset val="134"/>
    </font>
    <font>
      <sz val="10.5"/>
      <color theme="1"/>
      <name val="Times New Roman"/>
      <family val="1"/>
    </font>
    <font>
      <sz val="10.5"/>
      <name val="Times New Roman"/>
      <family val="1"/>
    </font>
    <font>
      <sz val="10.5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>
      <alignment vertical="center"/>
    </xf>
  </cellStyleXfs>
  <cellXfs count="192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6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vertical="center" wrapText="1"/>
    </xf>
    <xf numFmtId="0" fontId="12" fillId="0" borderId="3" xfId="1" applyFont="1" applyBorder="1" applyAlignment="1">
      <alignment horizontal="left" wrapText="1"/>
    </xf>
    <xf numFmtId="0" fontId="13" fillId="0" borderId="3" xfId="1" applyFont="1" applyBorder="1" applyAlignment="1">
      <alignment horizontal="left" wrapText="1"/>
    </xf>
    <xf numFmtId="0" fontId="14" fillId="0" borderId="3" xfId="1" applyFont="1" applyBorder="1" applyAlignment="1">
      <alignment horizontal="left" wrapText="1"/>
    </xf>
    <xf numFmtId="0" fontId="13" fillId="0" borderId="1" xfId="1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1" xfId="1" applyFont="1" applyBorder="1" applyAlignment="1">
      <alignment horizontal="left" wrapText="1"/>
    </xf>
    <xf numFmtId="1" fontId="13" fillId="0" borderId="1" xfId="1" applyNumberFormat="1" applyFont="1" applyBorder="1" applyAlignment="1">
      <alignment horizontal="left" wrapText="1"/>
    </xf>
    <xf numFmtId="0" fontId="13" fillId="2" borderId="1" xfId="1" applyFont="1" applyFill="1" applyBorder="1" applyAlignment="1">
      <alignment horizontal="left" wrapText="1"/>
    </xf>
    <xf numFmtId="0" fontId="13" fillId="0" borderId="0" xfId="1" applyFont="1" applyAlignment="1">
      <alignment horizontal="left" wrapText="1"/>
    </xf>
    <xf numFmtId="0" fontId="13" fillId="0" borderId="1" xfId="1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center"/>
    </xf>
    <xf numFmtId="0" fontId="13" fillId="3" borderId="1" xfId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" fontId="13" fillId="0" borderId="1" xfId="1" applyNumberFormat="1" applyFont="1" applyBorder="1" applyAlignment="1">
      <alignment horizontal="left" vertical="top" wrapText="1"/>
    </xf>
    <xf numFmtId="0" fontId="17" fillId="0" borderId="0" xfId="1" applyFont="1" applyAlignment="1">
      <alignment horizontal="left" wrapText="1"/>
    </xf>
    <xf numFmtId="0" fontId="16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13" fillId="0" borderId="6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wrapText="1"/>
    </xf>
    <xf numFmtId="1" fontId="13" fillId="0" borderId="6" xfId="1" applyNumberFormat="1" applyFont="1" applyBorder="1" applyAlignment="1">
      <alignment horizontal="left" wrapText="1"/>
    </xf>
    <xf numFmtId="0" fontId="16" fillId="2" borderId="6" xfId="1" applyFont="1" applyFill="1" applyBorder="1" applyAlignment="1">
      <alignment horizontal="left" wrapText="1"/>
    </xf>
    <xf numFmtId="0" fontId="13" fillId="0" borderId="5" xfId="1" applyFont="1" applyBorder="1" applyAlignment="1">
      <alignment horizontal="left" wrapText="1"/>
    </xf>
    <xf numFmtId="0" fontId="18" fillId="0" borderId="0" xfId="0" applyFont="1"/>
    <xf numFmtId="0" fontId="10" fillId="0" borderId="0" xfId="0" applyFont="1" applyAlignment="1">
      <alignment horizontal="left" vertical="center" wrapText="1"/>
    </xf>
    <xf numFmtId="0" fontId="20" fillId="0" borderId="0" xfId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21" fillId="0" borderId="0" xfId="0" applyNumberFormat="1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0" xfId="1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/>
    <xf numFmtId="0" fontId="2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0" fillId="0" borderId="0" xfId="0"/>
    <xf numFmtId="177" fontId="22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3" fillId="0" borderId="1" xfId="1" applyNumberFormat="1" applyFont="1" applyBorder="1" applyAlignment="1">
      <alignment horizontal="left" wrapText="1"/>
    </xf>
    <xf numFmtId="0" fontId="13" fillId="0" borderId="1" xfId="1" applyNumberFormat="1" applyFont="1" applyBorder="1" applyAlignment="1">
      <alignment horizontal="left" vertical="top" wrapText="1"/>
    </xf>
    <xf numFmtId="0" fontId="16" fillId="0" borderId="1" xfId="1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6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 wrapText="1"/>
    </xf>
    <xf numFmtId="0" fontId="29" fillId="0" borderId="9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9" xfId="0" applyFont="1" applyBorder="1"/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3" fillId="0" borderId="9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176" fontId="1" fillId="0" borderId="0" xfId="0" applyNumberFormat="1" applyFont="1"/>
    <xf numFmtId="179" fontId="11" fillId="0" borderId="9" xfId="0" applyNumberFormat="1" applyFont="1" applyBorder="1" applyAlignment="1">
      <alignment horizontal="center" vertical="center" wrapText="1"/>
    </xf>
    <xf numFmtId="179" fontId="1" fillId="0" borderId="9" xfId="0" applyNumberFormat="1" applyFont="1" applyBorder="1" applyAlignment="1">
      <alignment horizontal="center" vertical="center" wrapText="1"/>
    </xf>
    <xf numFmtId="179" fontId="4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center"/>
    </xf>
    <xf numFmtId="179" fontId="0" fillId="0" borderId="0" xfId="0" applyNumberFormat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/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/>
    </xf>
    <xf numFmtId="177" fontId="25" fillId="0" borderId="9" xfId="0" applyNumberFormat="1" applyFont="1" applyBorder="1" applyAlignment="1">
      <alignment horizontal="center" vertical="center" wrapText="1"/>
    </xf>
    <xf numFmtId="178" fontId="25" fillId="0" borderId="9" xfId="0" applyNumberFormat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76" fontId="1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3" fillId="0" borderId="14" xfId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0" fillId="0" borderId="0" xfId="0" applyAlignment="1"/>
    <xf numFmtId="0" fontId="12" fillId="0" borderId="3" xfId="1" applyFont="1" applyBorder="1" applyAlignment="1">
      <alignment wrapText="1"/>
    </xf>
    <xf numFmtId="0" fontId="13" fillId="0" borderId="4" xfId="0" applyFont="1" applyBorder="1" applyAlignment="1">
      <alignment vertical="center"/>
    </xf>
    <xf numFmtId="0" fontId="13" fillId="0" borderId="1" xfId="1" applyFont="1" applyBorder="1" applyAlignment="1">
      <alignment wrapText="1"/>
    </xf>
    <xf numFmtId="0" fontId="13" fillId="0" borderId="6" xfId="1" applyFont="1" applyBorder="1" applyAlignment="1">
      <alignment wrapText="1"/>
    </xf>
    <xf numFmtId="0" fontId="6" fillId="0" borderId="0" xfId="1" applyFont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" fontId="13" fillId="0" borderId="6" xfId="1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2" fontId="15" fillId="0" borderId="1" xfId="0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0" fillId="0" borderId="0" xfId="0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30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43" fillId="0" borderId="17" xfId="0" applyFont="1" applyBorder="1" applyAlignment="1">
      <alignment horizontal="center" vertical="center" wrapText="1"/>
    </xf>
    <xf numFmtId="184" fontId="1" fillId="0" borderId="9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52C0-69F3-4FB9-A036-BE26DA8C3D81}">
  <dimension ref="A1:G2"/>
  <sheetViews>
    <sheetView workbookViewId="0">
      <selection activeCell="D3" sqref="D3"/>
    </sheetView>
  </sheetViews>
  <sheetFormatPr defaultRowHeight="14.25" x14ac:dyDescent="0.2"/>
  <cols>
    <col min="3" max="3" width="51.5" customWidth="1"/>
    <col min="5" max="5" width="12.625" customWidth="1"/>
    <col min="6" max="6" width="26.25" customWidth="1"/>
    <col min="7" max="7" width="22.875" customWidth="1"/>
  </cols>
  <sheetData>
    <row r="1" spans="1:7" ht="18.75" x14ac:dyDescent="0.25">
      <c r="A1" s="157" t="s">
        <v>187</v>
      </c>
      <c r="B1" s="158" t="s">
        <v>8</v>
      </c>
      <c r="C1" s="159" t="s">
        <v>119</v>
      </c>
      <c r="D1" s="158" t="s">
        <v>120</v>
      </c>
      <c r="E1" s="158" t="s">
        <v>15</v>
      </c>
      <c r="F1" s="158" t="s">
        <v>121</v>
      </c>
      <c r="G1" s="158" t="s">
        <v>122</v>
      </c>
    </row>
    <row r="2" spans="1:7" ht="45" x14ac:dyDescent="0.2">
      <c r="A2" s="160">
        <v>1</v>
      </c>
      <c r="B2" s="161">
        <v>22039011</v>
      </c>
      <c r="C2" s="162" t="s">
        <v>384</v>
      </c>
      <c r="D2" s="163">
        <v>60</v>
      </c>
      <c r="E2" s="160">
        <v>60</v>
      </c>
      <c r="F2" s="164" t="s">
        <v>385</v>
      </c>
      <c r="G2" s="163" t="s">
        <v>386</v>
      </c>
    </row>
  </sheetData>
  <phoneticPr fontId="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0"/>
  <sheetViews>
    <sheetView zoomScale="115" zoomScaleNormal="115" workbookViewId="0">
      <selection activeCell="B5" sqref="B1:B1048576"/>
    </sheetView>
  </sheetViews>
  <sheetFormatPr defaultColWidth="9" defaultRowHeight="15" x14ac:dyDescent="0.25"/>
  <cols>
    <col min="1" max="1" width="9" style="46" customWidth="1"/>
    <col min="2" max="2" width="11.125" style="46" customWidth="1"/>
    <col min="3" max="3" width="9" style="46" customWidth="1"/>
    <col min="4" max="4" width="72.125" style="50" customWidth="1"/>
    <col min="5" max="5" width="11.125" style="46" customWidth="1"/>
    <col min="6" max="6" width="9" style="46" customWidth="1"/>
    <col min="7" max="7" width="20.5" style="46" customWidth="1"/>
    <col min="8" max="8" width="19.625" style="46" customWidth="1"/>
    <col min="9" max="10" width="9" style="4" customWidth="1"/>
    <col min="11" max="16384" width="9" style="4"/>
  </cols>
  <sheetData>
    <row r="1" spans="1:8" ht="21" customHeight="1" x14ac:dyDescent="0.3">
      <c r="A1" s="83" t="s">
        <v>253</v>
      </c>
      <c r="B1" s="83" t="s">
        <v>205</v>
      </c>
      <c r="C1" s="83" t="s">
        <v>271</v>
      </c>
      <c r="D1" s="78" t="s">
        <v>206</v>
      </c>
      <c r="E1" s="83" t="s">
        <v>207</v>
      </c>
      <c r="F1" s="83" t="s">
        <v>208</v>
      </c>
      <c r="G1" s="83" t="s">
        <v>209</v>
      </c>
      <c r="H1" s="84" t="s">
        <v>210</v>
      </c>
    </row>
    <row r="2" spans="1:8" ht="27" x14ac:dyDescent="0.25">
      <c r="A2" s="171">
        <v>1</v>
      </c>
      <c r="B2" s="171">
        <v>11939020</v>
      </c>
      <c r="C2" s="171" t="s">
        <v>152</v>
      </c>
      <c r="D2" s="71" t="s">
        <v>320</v>
      </c>
      <c r="E2" s="99">
        <v>0.25</v>
      </c>
      <c r="F2" s="171">
        <f>SUM(E2:E4)</f>
        <v>0.25</v>
      </c>
      <c r="G2" s="68" t="s">
        <v>254</v>
      </c>
      <c r="H2" s="103" t="s">
        <v>378</v>
      </c>
    </row>
    <row r="3" spans="1:8" x14ac:dyDescent="0.25">
      <c r="A3" s="171"/>
      <c r="B3" s="171"/>
      <c r="C3" s="171"/>
      <c r="D3" s="122" t="s">
        <v>359</v>
      </c>
      <c r="E3" s="99">
        <v>0</v>
      </c>
      <c r="F3" s="171"/>
      <c r="G3" s="68" t="s">
        <v>254</v>
      </c>
      <c r="H3" s="100" t="s">
        <v>299</v>
      </c>
    </row>
    <row r="4" spans="1:8" ht="29.25" customHeight="1" x14ac:dyDescent="0.25">
      <c r="A4" s="171"/>
      <c r="B4" s="171"/>
      <c r="C4" s="171"/>
      <c r="D4" s="122" t="s">
        <v>360</v>
      </c>
      <c r="E4" s="99">
        <v>0</v>
      </c>
      <c r="F4" s="171"/>
      <c r="G4" s="89" t="s">
        <v>317</v>
      </c>
      <c r="H4" s="100" t="s">
        <v>299</v>
      </c>
    </row>
    <row r="5" spans="1:8" x14ac:dyDescent="0.25">
      <c r="A5" s="171">
        <v>2</v>
      </c>
      <c r="B5" s="171">
        <v>11839008</v>
      </c>
      <c r="C5" s="68" t="s">
        <v>150</v>
      </c>
      <c r="D5" s="71" t="s">
        <v>255</v>
      </c>
      <c r="E5" s="68">
        <v>1</v>
      </c>
      <c r="F5" s="171">
        <f>SUM(E5:E6)</f>
        <v>2</v>
      </c>
      <c r="G5" s="89" t="s">
        <v>317</v>
      </c>
      <c r="H5" s="67"/>
    </row>
    <row r="6" spans="1:8" x14ac:dyDescent="0.25">
      <c r="A6" s="171"/>
      <c r="B6" s="171"/>
      <c r="C6" s="68" t="s">
        <v>256</v>
      </c>
      <c r="D6" s="71" t="s">
        <v>257</v>
      </c>
      <c r="E6" s="68">
        <v>1</v>
      </c>
      <c r="F6" s="171"/>
      <c r="G6" s="68" t="s">
        <v>254</v>
      </c>
      <c r="H6" s="67"/>
    </row>
    <row r="7" spans="1:8" ht="29.25" customHeight="1" x14ac:dyDescent="0.25">
      <c r="A7" s="68">
        <v>3</v>
      </c>
      <c r="B7" s="68">
        <v>11639009</v>
      </c>
      <c r="C7" s="68" t="s">
        <v>258</v>
      </c>
      <c r="D7" s="91" t="s">
        <v>319</v>
      </c>
      <c r="E7" s="68">
        <v>3</v>
      </c>
      <c r="F7" s="68">
        <f>E7</f>
        <v>3</v>
      </c>
      <c r="G7" s="68" t="s">
        <v>254</v>
      </c>
      <c r="H7" s="67"/>
    </row>
    <row r="8" spans="1:8" x14ac:dyDescent="0.25">
      <c r="A8" s="68">
        <v>4</v>
      </c>
      <c r="B8" s="68">
        <v>11839010</v>
      </c>
      <c r="C8" s="68" t="s">
        <v>150</v>
      </c>
      <c r="D8" s="71" t="s">
        <v>259</v>
      </c>
      <c r="E8" s="68">
        <v>2</v>
      </c>
      <c r="F8" s="68">
        <v>2</v>
      </c>
      <c r="G8" s="89" t="s">
        <v>317</v>
      </c>
      <c r="H8" s="67"/>
    </row>
    <row r="9" spans="1:8" x14ac:dyDescent="0.25">
      <c r="A9" s="68">
        <v>5</v>
      </c>
      <c r="B9" s="68">
        <v>11739006</v>
      </c>
      <c r="C9" s="68" t="s">
        <v>150</v>
      </c>
      <c r="D9" s="71" t="s">
        <v>260</v>
      </c>
      <c r="E9" s="68">
        <v>3</v>
      </c>
      <c r="F9" s="68">
        <f t="shared" ref="F9:F14" si="0">E9</f>
        <v>3</v>
      </c>
      <c r="G9" s="89" t="s">
        <v>317</v>
      </c>
      <c r="H9" s="67"/>
    </row>
    <row r="10" spans="1:8" x14ac:dyDescent="0.25">
      <c r="A10" s="68">
        <v>6</v>
      </c>
      <c r="B10" s="68">
        <v>11739011</v>
      </c>
      <c r="C10" s="68" t="s">
        <v>150</v>
      </c>
      <c r="D10" s="71" t="s">
        <v>261</v>
      </c>
      <c r="E10" s="68">
        <v>2</v>
      </c>
      <c r="F10" s="68">
        <f t="shared" si="0"/>
        <v>2</v>
      </c>
      <c r="G10" s="89" t="s">
        <v>317</v>
      </c>
      <c r="H10" s="67"/>
    </row>
    <row r="11" spans="1:8" x14ac:dyDescent="0.25">
      <c r="A11" s="68">
        <v>7</v>
      </c>
      <c r="B11" s="68">
        <v>12039002</v>
      </c>
      <c r="C11" s="68" t="s">
        <v>256</v>
      </c>
      <c r="D11" s="71" t="s">
        <v>262</v>
      </c>
      <c r="E11" s="68">
        <v>2.4</v>
      </c>
      <c r="F11" s="68">
        <f t="shared" si="0"/>
        <v>2.4</v>
      </c>
      <c r="G11" s="68" t="s">
        <v>254</v>
      </c>
      <c r="H11" s="67"/>
    </row>
    <row r="12" spans="1:8" ht="29.25" customHeight="1" x14ac:dyDescent="0.25">
      <c r="A12" s="68">
        <v>8</v>
      </c>
      <c r="B12" s="68">
        <v>11839013</v>
      </c>
      <c r="C12" s="68" t="s">
        <v>150</v>
      </c>
      <c r="D12" s="71" t="s">
        <v>263</v>
      </c>
      <c r="E12" s="68">
        <v>3</v>
      </c>
      <c r="F12" s="68">
        <f t="shared" si="0"/>
        <v>3</v>
      </c>
      <c r="G12" s="89" t="s">
        <v>317</v>
      </c>
      <c r="H12" s="67"/>
    </row>
    <row r="13" spans="1:8" x14ac:dyDescent="0.25">
      <c r="A13" s="68">
        <v>9</v>
      </c>
      <c r="B13" s="68">
        <v>11739002</v>
      </c>
      <c r="C13" s="68" t="s">
        <v>150</v>
      </c>
      <c r="D13" s="71" t="s">
        <v>264</v>
      </c>
      <c r="E13" s="68">
        <v>3</v>
      </c>
      <c r="F13" s="68">
        <f t="shared" si="0"/>
        <v>3</v>
      </c>
      <c r="G13" s="89" t="s">
        <v>317</v>
      </c>
      <c r="H13" s="67"/>
    </row>
    <row r="14" spans="1:8" x14ac:dyDescent="0.25">
      <c r="A14" s="68">
        <v>10</v>
      </c>
      <c r="B14" s="68">
        <v>11739012</v>
      </c>
      <c r="C14" s="68" t="s">
        <v>150</v>
      </c>
      <c r="D14" s="71" t="s">
        <v>265</v>
      </c>
      <c r="E14" s="68">
        <v>4</v>
      </c>
      <c r="F14" s="68">
        <f t="shared" si="0"/>
        <v>4</v>
      </c>
      <c r="G14" s="89" t="s">
        <v>317</v>
      </c>
      <c r="H14" s="67"/>
    </row>
    <row r="15" spans="1:8" ht="29.25" customHeight="1" x14ac:dyDescent="0.25">
      <c r="A15" s="171">
        <v>11</v>
      </c>
      <c r="B15" s="171">
        <v>11939007</v>
      </c>
      <c r="C15" s="68" t="s">
        <v>150</v>
      </c>
      <c r="D15" s="71" t="s">
        <v>266</v>
      </c>
      <c r="E15" s="68">
        <v>4</v>
      </c>
      <c r="F15" s="171">
        <f>SUM(E15:E16)</f>
        <v>6.4</v>
      </c>
      <c r="G15" s="89" t="s">
        <v>317</v>
      </c>
      <c r="H15" s="67"/>
    </row>
    <row r="16" spans="1:8" ht="43.5" customHeight="1" x14ac:dyDescent="0.25">
      <c r="A16" s="171"/>
      <c r="B16" s="171"/>
      <c r="C16" s="68" t="s">
        <v>256</v>
      </c>
      <c r="D16" s="71" t="s">
        <v>267</v>
      </c>
      <c r="E16" s="68">
        <v>2.4</v>
      </c>
      <c r="F16" s="171"/>
      <c r="G16" s="68" t="s">
        <v>254</v>
      </c>
      <c r="H16" s="67"/>
    </row>
    <row r="17" spans="1:8" x14ac:dyDescent="0.25">
      <c r="A17" s="68">
        <v>12</v>
      </c>
      <c r="B17" s="68">
        <v>11739009</v>
      </c>
      <c r="C17" s="68" t="s">
        <v>150</v>
      </c>
      <c r="D17" s="71" t="s">
        <v>268</v>
      </c>
      <c r="E17" s="68">
        <v>2</v>
      </c>
      <c r="F17" s="68">
        <f>E17</f>
        <v>2</v>
      </c>
      <c r="G17" s="89" t="s">
        <v>317</v>
      </c>
      <c r="H17" s="67"/>
    </row>
    <row r="18" spans="1:8" x14ac:dyDescent="0.25">
      <c r="A18" s="171">
        <v>13</v>
      </c>
      <c r="B18" s="171">
        <v>11939001</v>
      </c>
      <c r="C18" s="171" t="s">
        <v>256</v>
      </c>
      <c r="D18" s="71" t="s">
        <v>269</v>
      </c>
      <c r="E18" s="68">
        <v>1</v>
      </c>
      <c r="F18" s="171">
        <f>SUM(E18:E19)</f>
        <v>1</v>
      </c>
      <c r="G18" s="68" t="s">
        <v>254</v>
      </c>
      <c r="H18" s="67"/>
    </row>
    <row r="19" spans="1:8" x14ac:dyDescent="0.25">
      <c r="A19" s="171"/>
      <c r="B19" s="171"/>
      <c r="C19" s="171"/>
      <c r="D19" s="71" t="s">
        <v>270</v>
      </c>
      <c r="E19" s="99">
        <v>0</v>
      </c>
      <c r="F19" s="171"/>
      <c r="G19" s="68"/>
      <c r="H19" s="100" t="s">
        <v>318</v>
      </c>
    </row>
    <row r="20" spans="1:8" x14ac:dyDescent="0.25">
      <c r="A20" s="4"/>
      <c r="B20" s="4"/>
      <c r="C20" s="4"/>
      <c r="D20" s="51"/>
      <c r="E20" s="4"/>
      <c r="F20" s="4"/>
      <c r="G20" s="4"/>
      <c r="H20" s="4"/>
    </row>
    <row r="21" spans="1:8" x14ac:dyDescent="0.25">
      <c r="A21" s="4"/>
      <c r="B21" s="4"/>
      <c r="C21" s="4"/>
      <c r="D21" s="51"/>
      <c r="E21" s="4"/>
      <c r="F21" s="4"/>
      <c r="G21" s="4"/>
      <c r="H21" s="4"/>
    </row>
    <row r="22" spans="1:8" x14ac:dyDescent="0.25">
      <c r="A22" s="4"/>
      <c r="B22" s="4"/>
      <c r="C22" s="4"/>
      <c r="D22" s="51"/>
      <c r="E22" s="4"/>
      <c r="F22" s="4"/>
      <c r="G22" s="4"/>
      <c r="H22" s="4"/>
    </row>
    <row r="30" spans="1:8" ht="13.9" customHeight="1" x14ac:dyDescent="0.25"/>
  </sheetData>
  <mergeCells count="14">
    <mergeCell ref="A5:A6"/>
    <mergeCell ref="A2:A4"/>
    <mergeCell ref="F2:F4"/>
    <mergeCell ref="F5:F6"/>
    <mergeCell ref="F15:F16"/>
    <mergeCell ref="B2:B4"/>
    <mergeCell ref="C2:C4"/>
    <mergeCell ref="B5:B6"/>
    <mergeCell ref="F18:F19"/>
    <mergeCell ref="A18:A19"/>
    <mergeCell ref="B18:B19"/>
    <mergeCell ref="C18:C19"/>
    <mergeCell ref="A15:A16"/>
    <mergeCell ref="B15:B16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workbookViewId="0">
      <selection activeCell="A25" sqref="A25:A28"/>
    </sheetView>
  </sheetViews>
  <sheetFormatPr defaultColWidth="9" defaultRowHeight="15" x14ac:dyDescent="0.25"/>
  <cols>
    <col min="1" max="1" width="9.5" style="114" bestFit="1" customWidth="1"/>
    <col min="2" max="9" width="9.125" style="4" bestFit="1" customWidth="1"/>
    <col min="10" max="11" width="9" style="4" customWidth="1"/>
    <col min="12" max="16384" width="9" style="4"/>
  </cols>
  <sheetData>
    <row r="1" spans="1:9" ht="15.75" customHeight="1" x14ac:dyDescent="0.25">
      <c r="A1" s="111" t="s">
        <v>8</v>
      </c>
      <c r="B1" s="39" t="s">
        <v>126</v>
      </c>
      <c r="C1" s="59" t="s">
        <v>127</v>
      </c>
      <c r="D1" s="38" t="s">
        <v>128</v>
      </c>
      <c r="E1" s="39" t="s">
        <v>129</v>
      </c>
      <c r="F1" s="59" t="s">
        <v>130</v>
      </c>
      <c r="G1" s="39" t="s">
        <v>131</v>
      </c>
      <c r="H1" s="39" t="s">
        <v>132</v>
      </c>
      <c r="I1" s="39" t="s">
        <v>133</v>
      </c>
    </row>
    <row r="2" spans="1:9" x14ac:dyDescent="0.25">
      <c r="A2" s="112">
        <v>11639009</v>
      </c>
      <c r="B2" s="49">
        <v>125</v>
      </c>
      <c r="C2" s="60">
        <v>100</v>
      </c>
      <c r="D2" s="49">
        <v>3</v>
      </c>
      <c r="E2" s="60">
        <v>78.75</v>
      </c>
      <c r="F2" s="60">
        <v>100</v>
      </c>
      <c r="G2" s="60">
        <v>95.75</v>
      </c>
      <c r="H2" s="49">
        <v>1</v>
      </c>
      <c r="I2" s="49">
        <v>1</v>
      </c>
    </row>
    <row r="3" spans="1:9" x14ac:dyDescent="0.25">
      <c r="A3" s="112">
        <v>11739005</v>
      </c>
      <c r="B3" s="49">
        <v>113.1</v>
      </c>
      <c r="C3" s="60">
        <v>96.192000000000007</v>
      </c>
      <c r="D3" s="49">
        <v>0</v>
      </c>
      <c r="E3" s="60">
        <v>60</v>
      </c>
      <c r="F3" s="60">
        <v>96.192000000000007</v>
      </c>
      <c r="G3" s="60">
        <v>88.953600000000009</v>
      </c>
      <c r="H3" s="49">
        <v>2</v>
      </c>
      <c r="I3" s="49">
        <v>2</v>
      </c>
    </row>
    <row r="4" spans="1:9" x14ac:dyDescent="0.25">
      <c r="A4" s="112">
        <v>11739004</v>
      </c>
      <c r="B4" s="49">
        <v>82</v>
      </c>
      <c r="C4" s="60">
        <v>86.240000000000009</v>
      </c>
      <c r="D4" s="49">
        <v>0</v>
      </c>
      <c r="E4" s="60">
        <v>60</v>
      </c>
      <c r="F4" s="60">
        <v>86.240000000000009</v>
      </c>
      <c r="G4" s="60">
        <v>80.992000000000004</v>
      </c>
      <c r="H4" s="49">
        <v>3</v>
      </c>
      <c r="I4" s="49">
        <v>3</v>
      </c>
    </row>
    <row r="5" spans="1:9" x14ac:dyDescent="0.25">
      <c r="A5" s="112">
        <v>11839013</v>
      </c>
      <c r="B5" s="49">
        <v>65</v>
      </c>
      <c r="C5" s="60">
        <v>80.8</v>
      </c>
      <c r="D5" s="49">
        <v>3</v>
      </c>
      <c r="E5" s="60">
        <v>78.75</v>
      </c>
      <c r="F5" s="60">
        <v>80.8</v>
      </c>
      <c r="G5" s="60">
        <v>80.39</v>
      </c>
      <c r="H5" s="49">
        <v>4</v>
      </c>
      <c r="I5" s="49">
        <v>4</v>
      </c>
    </row>
    <row r="6" spans="1:9" x14ac:dyDescent="0.25">
      <c r="A6" s="112">
        <v>11739006</v>
      </c>
      <c r="B6" s="49">
        <v>62</v>
      </c>
      <c r="C6" s="60">
        <v>79.84</v>
      </c>
      <c r="D6" s="49">
        <v>3</v>
      </c>
      <c r="E6" s="60">
        <v>78.75</v>
      </c>
      <c r="F6" s="60">
        <v>79.84</v>
      </c>
      <c r="G6" s="60">
        <v>79.622000000000014</v>
      </c>
      <c r="H6" s="49">
        <v>6</v>
      </c>
      <c r="I6" s="49">
        <v>5</v>
      </c>
    </row>
    <row r="7" spans="1:9" x14ac:dyDescent="0.25">
      <c r="A7" s="112">
        <v>11939010</v>
      </c>
      <c r="B7" s="49">
        <v>65</v>
      </c>
      <c r="C7" s="60">
        <v>80.8</v>
      </c>
      <c r="D7" s="49">
        <v>0</v>
      </c>
      <c r="E7" s="60">
        <v>60</v>
      </c>
      <c r="F7" s="60">
        <v>80.8</v>
      </c>
      <c r="G7" s="60">
        <v>76.64</v>
      </c>
      <c r="H7" s="49">
        <v>4</v>
      </c>
      <c r="I7" s="49">
        <v>6</v>
      </c>
    </row>
    <row r="8" spans="1:9" x14ac:dyDescent="0.25">
      <c r="A8" s="112">
        <v>11939001</v>
      </c>
      <c r="B8" s="49">
        <v>50</v>
      </c>
      <c r="C8" s="60">
        <v>76</v>
      </c>
      <c r="D8" s="49">
        <v>1</v>
      </c>
      <c r="E8" s="60">
        <v>66.25</v>
      </c>
      <c r="F8" s="60">
        <v>76</v>
      </c>
      <c r="G8" s="60">
        <v>74.050000000000011</v>
      </c>
      <c r="H8" s="49">
        <v>7</v>
      </c>
      <c r="I8" s="49">
        <v>7</v>
      </c>
    </row>
    <row r="9" spans="1:9" x14ac:dyDescent="0.25">
      <c r="A9" s="112">
        <v>11939007</v>
      </c>
      <c r="B9" s="49">
        <v>11</v>
      </c>
      <c r="C9" s="60">
        <v>63.519999999999996</v>
      </c>
      <c r="D9" s="49">
        <v>6.4</v>
      </c>
      <c r="E9" s="60">
        <v>100</v>
      </c>
      <c r="F9" s="60">
        <v>63.519999999999996</v>
      </c>
      <c r="G9" s="60">
        <v>70.816000000000003</v>
      </c>
      <c r="H9" s="49">
        <v>12</v>
      </c>
      <c r="I9" s="49">
        <v>8</v>
      </c>
    </row>
    <row r="10" spans="1:9" x14ac:dyDescent="0.25">
      <c r="A10" s="112">
        <v>12039001</v>
      </c>
      <c r="B10" s="49">
        <v>30</v>
      </c>
      <c r="C10" s="60">
        <v>69.599999999999994</v>
      </c>
      <c r="D10" s="49">
        <v>0</v>
      </c>
      <c r="E10" s="60">
        <v>60</v>
      </c>
      <c r="F10" s="60">
        <v>69.599999999999994</v>
      </c>
      <c r="G10" s="60">
        <v>67.680000000000007</v>
      </c>
      <c r="H10" s="49">
        <v>8</v>
      </c>
      <c r="I10" s="49">
        <v>9</v>
      </c>
    </row>
    <row r="11" spans="1:9" x14ac:dyDescent="0.25">
      <c r="A11" s="112">
        <v>11839010</v>
      </c>
      <c r="B11" s="49">
        <v>15</v>
      </c>
      <c r="C11" s="60">
        <v>64.8</v>
      </c>
      <c r="D11" s="49">
        <v>2</v>
      </c>
      <c r="E11" s="60">
        <v>72.5</v>
      </c>
      <c r="F11" s="60">
        <v>64.8</v>
      </c>
      <c r="G11" s="60">
        <v>66.34</v>
      </c>
      <c r="H11" s="49">
        <v>11</v>
      </c>
      <c r="I11" s="49">
        <v>10</v>
      </c>
    </row>
    <row r="12" spans="1:9" x14ac:dyDescent="0.25">
      <c r="A12" s="112">
        <v>11839006</v>
      </c>
      <c r="B12" s="49">
        <v>24.5</v>
      </c>
      <c r="C12" s="60">
        <v>67.84</v>
      </c>
      <c r="D12" s="49">
        <v>0</v>
      </c>
      <c r="E12" s="60">
        <v>60</v>
      </c>
      <c r="F12" s="60">
        <v>67.84</v>
      </c>
      <c r="G12" s="60">
        <v>66.272000000000006</v>
      </c>
      <c r="H12" s="49">
        <v>9</v>
      </c>
      <c r="I12" s="49">
        <v>11</v>
      </c>
    </row>
    <row r="13" spans="1:9" x14ac:dyDescent="0.25">
      <c r="A13" s="112">
        <v>11739012</v>
      </c>
      <c r="B13" s="49">
        <v>4</v>
      </c>
      <c r="C13" s="60">
        <v>61.28</v>
      </c>
      <c r="D13" s="49">
        <v>4</v>
      </c>
      <c r="E13" s="60">
        <v>85</v>
      </c>
      <c r="F13" s="60">
        <v>61.28</v>
      </c>
      <c r="G13" s="60">
        <v>66.024000000000001</v>
      </c>
      <c r="H13" s="49">
        <v>15</v>
      </c>
      <c r="I13" s="49">
        <v>12</v>
      </c>
    </row>
    <row r="14" spans="1:9" x14ac:dyDescent="0.25">
      <c r="A14" s="112">
        <v>11739007</v>
      </c>
      <c r="B14" s="49">
        <v>20.75</v>
      </c>
      <c r="C14" s="60">
        <v>66.64</v>
      </c>
      <c r="D14" s="49">
        <v>0</v>
      </c>
      <c r="E14" s="60">
        <v>60</v>
      </c>
      <c r="F14" s="60">
        <v>66.64</v>
      </c>
      <c r="G14" s="60">
        <v>65.312000000000012</v>
      </c>
      <c r="H14" s="49">
        <v>10</v>
      </c>
      <c r="I14" s="49">
        <v>13</v>
      </c>
    </row>
    <row r="15" spans="1:9" x14ac:dyDescent="0.25">
      <c r="A15" s="112">
        <v>11739009</v>
      </c>
      <c r="B15" s="49">
        <v>10</v>
      </c>
      <c r="C15" s="60">
        <v>63.2</v>
      </c>
      <c r="D15" s="49">
        <v>2</v>
      </c>
      <c r="E15" s="60">
        <v>72.5</v>
      </c>
      <c r="F15" s="60">
        <v>63.2</v>
      </c>
      <c r="G15" s="60">
        <v>65.06</v>
      </c>
      <c r="H15" s="49">
        <v>14</v>
      </c>
      <c r="I15" s="49">
        <v>14</v>
      </c>
    </row>
    <row r="16" spans="1:9" x14ac:dyDescent="0.25">
      <c r="A16" s="112">
        <v>11739002</v>
      </c>
      <c r="B16" s="49">
        <v>0</v>
      </c>
      <c r="C16" s="60">
        <v>60</v>
      </c>
      <c r="D16" s="49">
        <v>3</v>
      </c>
      <c r="E16" s="60">
        <v>78.75</v>
      </c>
      <c r="F16" s="60">
        <v>60</v>
      </c>
      <c r="G16" s="60">
        <v>63.75</v>
      </c>
      <c r="H16" s="49">
        <v>19</v>
      </c>
      <c r="I16" s="49">
        <v>15</v>
      </c>
    </row>
    <row r="17" spans="1:9" x14ac:dyDescent="0.25">
      <c r="A17" s="112">
        <v>12039002</v>
      </c>
      <c r="B17" s="49">
        <v>2.5</v>
      </c>
      <c r="C17" s="60">
        <v>60.8</v>
      </c>
      <c r="D17" s="49">
        <v>2.4</v>
      </c>
      <c r="E17" s="60">
        <v>75</v>
      </c>
      <c r="F17" s="60">
        <v>60.8</v>
      </c>
      <c r="G17" s="60">
        <v>63.64</v>
      </c>
      <c r="H17" s="49">
        <v>16</v>
      </c>
      <c r="I17" s="49">
        <v>16</v>
      </c>
    </row>
    <row r="18" spans="1:9" x14ac:dyDescent="0.25">
      <c r="A18" s="113">
        <v>11839008</v>
      </c>
      <c r="B18" s="49">
        <v>2</v>
      </c>
      <c r="C18" s="60">
        <v>60.64</v>
      </c>
      <c r="D18" s="49">
        <v>2</v>
      </c>
      <c r="E18" s="60">
        <v>72.5</v>
      </c>
      <c r="F18" s="60">
        <v>60.64</v>
      </c>
      <c r="G18" s="60">
        <v>63.012</v>
      </c>
      <c r="H18" s="49">
        <v>17</v>
      </c>
      <c r="I18" s="49">
        <v>17</v>
      </c>
    </row>
    <row r="19" spans="1:9" x14ac:dyDescent="0.25">
      <c r="A19" s="112">
        <v>11639005</v>
      </c>
      <c r="B19" s="49">
        <v>10.6</v>
      </c>
      <c r="C19" s="60">
        <v>63.392000000000003</v>
      </c>
      <c r="D19" s="49">
        <v>0</v>
      </c>
      <c r="E19" s="60">
        <v>60</v>
      </c>
      <c r="F19" s="60">
        <v>63.392000000000003</v>
      </c>
      <c r="G19" s="60">
        <v>62.713600000000007</v>
      </c>
      <c r="H19" s="49">
        <v>13</v>
      </c>
      <c r="I19" s="49">
        <v>18</v>
      </c>
    </row>
    <row r="20" spans="1:9" x14ac:dyDescent="0.25">
      <c r="A20" s="112">
        <v>11739011</v>
      </c>
      <c r="B20" s="49">
        <v>0</v>
      </c>
      <c r="C20" s="60">
        <v>60</v>
      </c>
      <c r="D20" s="49">
        <v>2</v>
      </c>
      <c r="E20" s="60">
        <v>72.5</v>
      </c>
      <c r="F20" s="60">
        <v>60</v>
      </c>
      <c r="G20" s="60">
        <v>62.5</v>
      </c>
      <c r="H20" s="49">
        <v>19</v>
      </c>
      <c r="I20" s="49">
        <v>19</v>
      </c>
    </row>
    <row r="21" spans="1:9" x14ac:dyDescent="0.25">
      <c r="A21" s="112">
        <v>11939020</v>
      </c>
      <c r="B21" s="49">
        <v>2</v>
      </c>
      <c r="C21" s="60">
        <v>60.64</v>
      </c>
      <c r="D21" s="49">
        <v>0.25</v>
      </c>
      <c r="E21" s="60">
        <v>61.5625</v>
      </c>
      <c r="F21" s="60">
        <v>60.64</v>
      </c>
      <c r="G21" s="60">
        <v>60.8245</v>
      </c>
      <c r="H21" s="49">
        <v>17</v>
      </c>
      <c r="I21" s="49">
        <v>20</v>
      </c>
    </row>
    <row r="25" spans="1:9" x14ac:dyDescent="0.25">
      <c r="A25" s="1" t="s">
        <v>134</v>
      </c>
    </row>
    <row r="26" spans="1:9" x14ac:dyDescent="0.25">
      <c r="A26" s="1" t="s">
        <v>135</v>
      </c>
    </row>
    <row r="27" spans="1:9" x14ac:dyDescent="0.25">
      <c r="A27" s="1" t="s">
        <v>136</v>
      </c>
    </row>
    <row r="28" spans="1:9" x14ac:dyDescent="0.25">
      <c r="A28" s="1" t="s">
        <v>137</v>
      </c>
    </row>
  </sheetData>
  <autoFilter ref="A1:I19" xr:uid="{00000000-0009-0000-0000-000009000000}">
    <sortState ref="A2:I21">
      <sortCondition ref="I1:I19"/>
    </sortState>
  </autoFilter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8"/>
  <sheetViews>
    <sheetView workbookViewId="0">
      <selection activeCell="F628" sqref="F628"/>
    </sheetView>
  </sheetViews>
  <sheetFormatPr defaultColWidth="9" defaultRowHeight="14.25" x14ac:dyDescent="0.2"/>
  <cols>
    <col min="3" max="3" width="11.375" style="57" customWidth="1"/>
    <col min="5" max="5" width="25.375" style="146" customWidth="1"/>
    <col min="8" max="8" width="11.125" style="45" bestFit="1" customWidth="1"/>
    <col min="12" max="12" width="24.5" style="57" customWidth="1"/>
    <col min="15" max="15" width="11.125" style="45" bestFit="1" customWidth="1"/>
    <col min="17" max="17" width="10" bestFit="1" customWidth="1"/>
  </cols>
  <sheetData>
    <row r="1" spans="1:22" ht="20.25" customHeight="1" x14ac:dyDescent="0.2">
      <c r="A1" s="8" t="s">
        <v>0</v>
      </c>
      <c r="B1" s="55"/>
      <c r="C1" s="55"/>
      <c r="D1" s="55"/>
      <c r="E1" s="55"/>
      <c r="F1" s="5"/>
      <c r="G1" s="5"/>
      <c r="H1" s="151"/>
      <c r="I1" s="55"/>
      <c r="J1" s="55"/>
      <c r="K1" s="55"/>
      <c r="L1" s="43"/>
      <c r="M1" s="5"/>
      <c r="N1" s="5"/>
      <c r="O1" s="151"/>
      <c r="P1" s="55"/>
      <c r="Q1" s="55"/>
      <c r="R1" s="55"/>
      <c r="S1" s="55"/>
      <c r="T1" s="55"/>
      <c r="U1" s="55"/>
    </row>
    <row r="2" spans="1:22" x14ac:dyDescent="0.2">
      <c r="A2" s="55"/>
      <c r="B2" s="55"/>
      <c r="C2" s="55"/>
      <c r="D2" s="55"/>
      <c r="E2" s="55"/>
      <c r="F2" s="5"/>
      <c r="G2" s="5"/>
      <c r="H2" s="151"/>
      <c r="I2" s="55"/>
      <c r="J2" s="55"/>
      <c r="K2" s="55"/>
      <c r="L2" s="55"/>
      <c r="M2" s="5"/>
      <c r="N2" s="5"/>
      <c r="O2" s="151"/>
      <c r="P2" s="55"/>
      <c r="Q2" s="55"/>
      <c r="R2" s="55"/>
      <c r="S2" s="55"/>
      <c r="T2" s="55"/>
      <c r="U2" s="55"/>
    </row>
    <row r="3" spans="1:22" x14ac:dyDescent="0.2">
      <c r="A3" s="169" t="s">
        <v>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</row>
    <row r="4" spans="1:22" x14ac:dyDescent="0.2">
      <c r="A4" s="56" t="s">
        <v>2</v>
      </c>
      <c r="B4" s="55"/>
      <c r="C4" s="55"/>
      <c r="D4" s="55"/>
      <c r="E4" s="55"/>
      <c r="F4" s="5"/>
      <c r="G4" s="5"/>
      <c r="H4" s="151"/>
      <c r="I4" s="55"/>
      <c r="J4" s="55"/>
      <c r="K4" s="55"/>
      <c r="L4" s="55"/>
      <c r="M4" s="5"/>
      <c r="N4" s="5"/>
      <c r="O4" s="151"/>
      <c r="P4" s="55"/>
      <c r="Q4" s="55"/>
      <c r="R4" s="55"/>
      <c r="S4" s="55"/>
      <c r="T4" s="55"/>
      <c r="U4" s="37"/>
      <c r="V4" s="40"/>
    </row>
    <row r="5" spans="1:22" x14ac:dyDescent="0.2">
      <c r="A5" s="56" t="s">
        <v>3</v>
      </c>
      <c r="B5" s="55"/>
      <c r="C5" s="55"/>
      <c r="D5" s="55"/>
      <c r="E5" s="55"/>
      <c r="G5" s="56" t="s">
        <v>4</v>
      </c>
      <c r="H5" s="151"/>
      <c r="I5" s="55"/>
      <c r="J5" s="55"/>
      <c r="K5" s="55"/>
      <c r="L5" s="55"/>
      <c r="M5" s="5"/>
      <c r="N5" s="5"/>
      <c r="O5" s="151"/>
      <c r="P5" s="55"/>
      <c r="Q5" s="55"/>
      <c r="R5" s="55"/>
      <c r="S5" s="55"/>
      <c r="T5" s="55"/>
      <c r="U5" s="37"/>
      <c r="V5" s="40"/>
    </row>
    <row r="6" spans="1:22" x14ac:dyDescent="0.2">
      <c r="A6" s="55"/>
      <c r="B6" s="55"/>
      <c r="C6" s="55"/>
      <c r="D6" s="55"/>
      <c r="E6" s="55"/>
      <c r="F6" s="5"/>
      <c r="G6" s="5"/>
      <c r="H6" s="151"/>
      <c r="I6" s="55"/>
      <c r="J6" s="55"/>
      <c r="K6" s="55"/>
      <c r="L6" s="55"/>
      <c r="M6" s="5"/>
      <c r="N6" s="5"/>
      <c r="O6" s="151"/>
      <c r="P6" s="55"/>
      <c r="Q6" s="55"/>
      <c r="R6" s="55"/>
      <c r="S6" s="55"/>
      <c r="T6" s="55"/>
      <c r="U6" s="37"/>
      <c r="V6" s="40"/>
    </row>
    <row r="7" spans="1:22" ht="16.5" customHeight="1" x14ac:dyDescent="0.35">
      <c r="A7" s="6" t="s">
        <v>5</v>
      </c>
      <c r="B7" s="55"/>
      <c r="C7" s="55"/>
      <c r="D7" s="55"/>
      <c r="E7" s="55"/>
      <c r="F7" s="5"/>
      <c r="G7" s="5"/>
      <c r="H7" s="151"/>
      <c r="I7" s="55"/>
      <c r="J7" s="55"/>
      <c r="K7" s="55"/>
      <c r="L7" s="55"/>
      <c r="M7" s="5"/>
      <c r="N7" s="5"/>
      <c r="O7" s="151"/>
      <c r="P7" s="55"/>
      <c r="Q7" s="55"/>
      <c r="R7" s="55"/>
      <c r="S7" s="55"/>
      <c r="T7" s="55"/>
      <c r="U7" s="37"/>
      <c r="V7" s="40"/>
    </row>
    <row r="8" spans="1:22" ht="15" customHeight="1" thickBot="1" x14ac:dyDescent="0.25">
      <c r="A8" s="47" t="s">
        <v>6</v>
      </c>
      <c r="T8" s="55"/>
      <c r="U8" s="37"/>
      <c r="V8" s="40"/>
    </row>
    <row r="9" spans="1:22" ht="32.25" customHeight="1" thickTop="1" x14ac:dyDescent="0.2">
      <c r="A9" s="9" t="s">
        <v>7</v>
      </c>
      <c r="B9" s="10" t="s">
        <v>8</v>
      </c>
      <c r="C9" s="10"/>
      <c r="D9" s="165"/>
      <c r="E9" s="147" t="s">
        <v>9</v>
      </c>
      <c r="F9" s="11" t="s">
        <v>10</v>
      </c>
      <c r="G9" s="11" t="s">
        <v>11</v>
      </c>
      <c r="H9" s="152"/>
      <c r="I9" s="11" t="s">
        <v>12</v>
      </c>
      <c r="J9" s="12"/>
      <c r="K9" s="165" t="s">
        <v>13</v>
      </c>
      <c r="L9" s="11" t="s">
        <v>9</v>
      </c>
      <c r="M9" s="11" t="s">
        <v>10</v>
      </c>
      <c r="N9" s="11" t="s">
        <v>11</v>
      </c>
      <c r="O9" s="152"/>
      <c r="P9" s="11" t="s">
        <v>14</v>
      </c>
      <c r="Q9" s="13" t="s">
        <v>15</v>
      </c>
    </row>
    <row r="10" spans="1:22" x14ac:dyDescent="0.2">
      <c r="A10" s="14">
        <v>1</v>
      </c>
      <c r="B10" s="15" t="s">
        <v>16</v>
      </c>
      <c r="C10" s="15"/>
      <c r="D10" s="166"/>
      <c r="E10" s="148" t="s">
        <v>17</v>
      </c>
      <c r="F10" s="61">
        <v>2</v>
      </c>
      <c r="G10" s="61">
        <v>88</v>
      </c>
      <c r="H10" s="153" t="s">
        <v>18</v>
      </c>
      <c r="I10" s="19">
        <f t="shared" ref="I10:I21" si="0">F10*G10</f>
        <v>176</v>
      </c>
      <c r="J10" s="20"/>
      <c r="K10" s="166"/>
      <c r="L10" s="16" t="s">
        <v>19</v>
      </c>
      <c r="M10" s="62">
        <v>2</v>
      </c>
      <c r="N10" s="62">
        <v>85</v>
      </c>
      <c r="O10" s="22" t="s">
        <v>20</v>
      </c>
      <c r="P10" s="23">
        <f t="shared" ref="P10:P21" si="1">M10*N10*0.8</f>
        <v>136</v>
      </c>
      <c r="Q10" s="168">
        <f>(I22+P22)/(F22+(0.8*M22))</f>
        <v>88.550847457627114</v>
      </c>
    </row>
    <row r="11" spans="1:22" ht="15" customHeight="1" x14ac:dyDescent="0.25">
      <c r="A11" s="24"/>
      <c r="B11" s="24"/>
      <c r="C11" s="24"/>
      <c r="D11" s="166"/>
      <c r="E11" s="148" t="s">
        <v>21</v>
      </c>
      <c r="F11" s="63">
        <v>2</v>
      </c>
      <c r="G11" s="62">
        <v>84</v>
      </c>
      <c r="H11" s="153" t="s">
        <v>18</v>
      </c>
      <c r="I11" s="19">
        <f t="shared" si="0"/>
        <v>168</v>
      </c>
      <c r="J11" s="26"/>
      <c r="K11" s="166"/>
      <c r="L11" s="16" t="s">
        <v>22</v>
      </c>
      <c r="M11" s="62">
        <v>2</v>
      </c>
      <c r="N11" s="62">
        <v>95</v>
      </c>
      <c r="O11" s="153" t="s">
        <v>20</v>
      </c>
      <c r="P11" s="23">
        <f t="shared" si="1"/>
        <v>152</v>
      </c>
      <c r="Q11" s="166"/>
    </row>
    <row r="12" spans="1:22" ht="15" customHeight="1" x14ac:dyDescent="0.25">
      <c r="A12" s="24"/>
      <c r="B12" s="24"/>
      <c r="C12" s="24"/>
      <c r="D12" s="166"/>
      <c r="E12" s="148" t="s">
        <v>23</v>
      </c>
      <c r="F12" s="62">
        <v>2</v>
      </c>
      <c r="G12" s="62">
        <v>90</v>
      </c>
      <c r="H12" s="153" t="s">
        <v>24</v>
      </c>
      <c r="I12" s="19">
        <f t="shared" si="0"/>
        <v>180</v>
      </c>
      <c r="J12" s="26"/>
      <c r="K12" s="166"/>
      <c r="L12" s="17" t="s">
        <v>25</v>
      </c>
      <c r="M12" s="61">
        <v>2</v>
      </c>
      <c r="N12" s="18">
        <v>90</v>
      </c>
      <c r="O12" s="153" t="s">
        <v>20</v>
      </c>
      <c r="P12" s="23">
        <f t="shared" si="1"/>
        <v>144</v>
      </c>
      <c r="Q12" s="166"/>
    </row>
    <row r="13" spans="1:22" ht="15" customHeight="1" x14ac:dyDescent="0.25">
      <c r="A13" s="24"/>
      <c r="B13" s="24"/>
      <c r="C13" s="24"/>
      <c r="D13" s="166"/>
      <c r="E13" s="148" t="s">
        <v>26</v>
      </c>
      <c r="F13" s="61">
        <v>1</v>
      </c>
      <c r="G13" s="61">
        <v>81</v>
      </c>
      <c r="H13" s="153" t="s">
        <v>24</v>
      </c>
      <c r="I13" s="19">
        <f t="shared" si="0"/>
        <v>81</v>
      </c>
      <c r="J13" s="26"/>
      <c r="K13" s="166"/>
      <c r="L13" s="17" t="s">
        <v>27</v>
      </c>
      <c r="M13" s="61">
        <v>1</v>
      </c>
      <c r="N13" s="61">
        <v>91</v>
      </c>
      <c r="O13" s="153" t="s">
        <v>28</v>
      </c>
      <c r="P13" s="23">
        <f t="shared" si="1"/>
        <v>72.8</v>
      </c>
      <c r="Q13" s="166"/>
    </row>
    <row r="14" spans="1:22" ht="15" customHeight="1" x14ac:dyDescent="0.25">
      <c r="A14" s="24"/>
      <c r="B14" s="24"/>
      <c r="C14" s="24"/>
      <c r="D14" s="166"/>
      <c r="E14" s="148" t="s">
        <v>29</v>
      </c>
      <c r="F14" s="61">
        <v>3</v>
      </c>
      <c r="G14" s="61">
        <v>86</v>
      </c>
      <c r="H14" s="153" t="s">
        <v>18</v>
      </c>
      <c r="I14" s="19">
        <f t="shared" si="0"/>
        <v>258</v>
      </c>
      <c r="J14" s="26"/>
      <c r="K14" s="166"/>
      <c r="L14" s="17"/>
      <c r="M14" s="17"/>
      <c r="N14" s="18"/>
      <c r="O14" s="153"/>
      <c r="P14" s="23">
        <f t="shared" si="1"/>
        <v>0</v>
      </c>
      <c r="Q14" s="166"/>
    </row>
    <row r="15" spans="1:22" ht="15" customHeight="1" x14ac:dyDescent="0.25">
      <c r="A15" s="24"/>
      <c r="B15" s="24"/>
      <c r="C15" s="24"/>
      <c r="D15" s="166"/>
      <c r="E15" s="148" t="s">
        <v>30</v>
      </c>
      <c r="F15" s="61">
        <v>3</v>
      </c>
      <c r="G15" s="61">
        <v>91</v>
      </c>
      <c r="H15" s="153" t="s">
        <v>18</v>
      </c>
      <c r="I15" s="19">
        <f t="shared" si="0"/>
        <v>273</v>
      </c>
      <c r="J15" s="20"/>
      <c r="K15" s="166"/>
      <c r="L15" s="21"/>
      <c r="M15" s="21"/>
      <c r="N15" s="21"/>
      <c r="O15" s="153"/>
      <c r="P15" s="23">
        <f t="shared" si="1"/>
        <v>0</v>
      </c>
      <c r="Q15" s="166"/>
    </row>
    <row r="16" spans="1:22" ht="15" customHeight="1" x14ac:dyDescent="0.25">
      <c r="A16" s="24"/>
      <c r="B16" s="24"/>
      <c r="C16" s="24"/>
      <c r="D16" s="166"/>
      <c r="E16" s="148" t="s">
        <v>31</v>
      </c>
      <c r="F16" s="61">
        <v>2</v>
      </c>
      <c r="G16" s="61">
        <v>86</v>
      </c>
      <c r="H16" s="22" t="s">
        <v>18</v>
      </c>
      <c r="I16" s="19">
        <f t="shared" si="0"/>
        <v>172</v>
      </c>
      <c r="J16" s="26"/>
      <c r="K16" s="166"/>
      <c r="L16" s="21"/>
      <c r="M16" s="25"/>
      <c r="N16" s="25"/>
      <c r="O16" s="153"/>
      <c r="P16" s="23">
        <f t="shared" si="1"/>
        <v>0</v>
      </c>
      <c r="Q16" s="166"/>
    </row>
    <row r="17" spans="1:17" ht="15" customHeight="1" x14ac:dyDescent="0.25">
      <c r="A17" s="24"/>
      <c r="B17" s="24"/>
      <c r="C17" s="24"/>
      <c r="D17" s="166"/>
      <c r="E17" s="148" t="s">
        <v>32</v>
      </c>
      <c r="F17" s="61">
        <v>2</v>
      </c>
      <c r="G17" s="61">
        <v>94</v>
      </c>
      <c r="H17" s="22" t="s">
        <v>18</v>
      </c>
      <c r="I17" s="19">
        <f t="shared" si="0"/>
        <v>188</v>
      </c>
      <c r="J17" s="26"/>
      <c r="K17" s="166"/>
      <c r="L17" s="21"/>
      <c r="M17" s="25"/>
      <c r="N17" s="25"/>
      <c r="O17" s="153"/>
      <c r="P17" s="23">
        <f t="shared" si="1"/>
        <v>0</v>
      </c>
      <c r="Q17" s="166"/>
    </row>
    <row r="18" spans="1:17" ht="15" customHeight="1" x14ac:dyDescent="0.25">
      <c r="A18" s="24"/>
      <c r="B18" s="24"/>
      <c r="C18" s="24"/>
      <c r="D18" s="166"/>
      <c r="E18" s="148" t="s">
        <v>33</v>
      </c>
      <c r="F18" s="61">
        <v>1</v>
      </c>
      <c r="G18" s="61">
        <v>89</v>
      </c>
      <c r="H18" s="22" t="s">
        <v>18</v>
      </c>
      <c r="I18" s="19">
        <f t="shared" si="0"/>
        <v>89</v>
      </c>
      <c r="J18" s="20"/>
      <c r="K18" s="166"/>
      <c r="L18" s="21"/>
      <c r="M18" s="25"/>
      <c r="N18" s="25"/>
      <c r="O18" s="153"/>
      <c r="P18" s="23">
        <f t="shared" si="1"/>
        <v>0</v>
      </c>
      <c r="Q18" s="166"/>
    </row>
    <row r="19" spans="1:17" ht="15" customHeight="1" x14ac:dyDescent="0.25">
      <c r="A19" s="24"/>
      <c r="B19" s="24"/>
      <c r="C19" s="24"/>
      <c r="D19" s="166"/>
      <c r="E19" s="148"/>
      <c r="F19" s="18"/>
      <c r="G19" s="18"/>
      <c r="H19" s="22"/>
      <c r="I19" s="19">
        <f t="shared" si="0"/>
        <v>0</v>
      </c>
      <c r="J19" s="20"/>
      <c r="K19" s="166"/>
      <c r="L19" s="21"/>
      <c r="M19" s="25"/>
      <c r="N19" s="25"/>
      <c r="O19" s="153"/>
      <c r="P19" s="23">
        <f t="shared" si="1"/>
        <v>0</v>
      </c>
      <c r="Q19" s="166"/>
    </row>
    <row r="20" spans="1:17" ht="15" customHeight="1" x14ac:dyDescent="0.25">
      <c r="A20" s="24"/>
      <c r="B20" s="24"/>
      <c r="C20" s="24"/>
      <c r="D20" s="166"/>
      <c r="E20" s="148"/>
      <c r="F20" s="27"/>
      <c r="G20" s="17"/>
      <c r="H20" s="22"/>
      <c r="I20" s="19">
        <f t="shared" si="0"/>
        <v>0</v>
      </c>
      <c r="J20" s="20"/>
      <c r="K20" s="166"/>
      <c r="L20" s="28"/>
      <c r="M20" s="18"/>
      <c r="N20" s="18"/>
      <c r="O20" s="153"/>
      <c r="P20" s="23">
        <f t="shared" si="1"/>
        <v>0</v>
      </c>
      <c r="Q20" s="166"/>
    </row>
    <row r="21" spans="1:17" ht="15" customHeight="1" x14ac:dyDescent="0.25">
      <c r="A21" s="24"/>
      <c r="B21" s="24"/>
      <c r="C21" s="24"/>
      <c r="D21" s="167"/>
      <c r="E21" s="149"/>
      <c r="F21" s="18"/>
      <c r="G21" s="18"/>
      <c r="H21" s="153"/>
      <c r="I21" s="19">
        <f t="shared" si="0"/>
        <v>0</v>
      </c>
      <c r="J21" s="20"/>
      <c r="K21" s="167"/>
      <c r="L21" s="17"/>
      <c r="M21" s="18"/>
      <c r="N21" s="18"/>
      <c r="O21" s="153"/>
      <c r="P21" s="23">
        <f t="shared" si="1"/>
        <v>0</v>
      </c>
      <c r="Q21" s="166"/>
    </row>
    <row r="22" spans="1:17" ht="15.75" customHeight="1" thickBot="1" x14ac:dyDescent="0.3">
      <c r="A22" s="29"/>
      <c r="B22" s="29"/>
      <c r="C22" s="29"/>
      <c r="D22" s="30"/>
      <c r="E22" s="150"/>
      <c r="F22" s="32">
        <f>SUM(F10:F21)</f>
        <v>18</v>
      </c>
      <c r="G22" s="32">
        <f>SUM(G10:G21)</f>
        <v>789</v>
      </c>
      <c r="H22" s="154"/>
      <c r="I22" s="33">
        <f>SUM(I10:I21)</f>
        <v>1585</v>
      </c>
      <c r="J22" s="34"/>
      <c r="K22" s="30"/>
      <c r="L22" s="31"/>
      <c r="M22" s="32">
        <f>SUM(M10:M21)</f>
        <v>7</v>
      </c>
      <c r="N22" s="32">
        <f>SUM(N10:N21)</f>
        <v>361</v>
      </c>
      <c r="O22" s="154"/>
      <c r="P22" s="32">
        <f>SUM(P10:P21)</f>
        <v>504.8</v>
      </c>
      <c r="Q22" s="167"/>
    </row>
    <row r="23" spans="1:17" ht="15.75" customHeight="1" thickTop="1" thickBot="1" x14ac:dyDescent="0.25"/>
    <row r="24" spans="1:17" ht="26.25" customHeight="1" thickTop="1" x14ac:dyDescent="0.2">
      <c r="A24" s="9" t="s">
        <v>7</v>
      </c>
      <c r="B24" s="10" t="s">
        <v>8</v>
      </c>
      <c r="C24" s="10"/>
      <c r="D24" s="165"/>
      <c r="E24" s="147" t="s">
        <v>9</v>
      </c>
      <c r="F24" s="11" t="s">
        <v>10</v>
      </c>
      <c r="G24" s="11" t="s">
        <v>11</v>
      </c>
      <c r="H24" s="152"/>
      <c r="I24" s="11" t="s">
        <v>12</v>
      </c>
      <c r="J24" s="12"/>
      <c r="K24" s="165" t="s">
        <v>13</v>
      </c>
      <c r="L24" s="11" t="s">
        <v>9</v>
      </c>
      <c r="M24" s="11" t="s">
        <v>10</v>
      </c>
      <c r="N24" s="11" t="s">
        <v>11</v>
      </c>
      <c r="O24" s="152"/>
      <c r="P24" s="11" t="s">
        <v>14</v>
      </c>
      <c r="Q24" s="13" t="s">
        <v>15</v>
      </c>
    </row>
    <row r="25" spans="1:17" x14ac:dyDescent="0.2">
      <c r="A25" s="14">
        <v>2</v>
      </c>
      <c r="B25" s="15" t="s">
        <v>34</v>
      </c>
      <c r="C25" s="15"/>
      <c r="D25" s="166"/>
      <c r="E25" s="148" t="s">
        <v>26</v>
      </c>
      <c r="F25" s="61">
        <v>1</v>
      </c>
      <c r="G25" s="61">
        <v>81</v>
      </c>
      <c r="H25" s="153" t="s">
        <v>24</v>
      </c>
      <c r="I25" s="19">
        <f t="shared" ref="I25:I36" si="2">F25*G25</f>
        <v>81</v>
      </c>
      <c r="J25" s="20"/>
      <c r="K25" s="166"/>
      <c r="L25" s="16" t="s">
        <v>19</v>
      </c>
      <c r="M25" s="62">
        <v>2</v>
      </c>
      <c r="N25" s="62">
        <v>88</v>
      </c>
      <c r="O25" s="22" t="s">
        <v>20</v>
      </c>
      <c r="P25" s="23">
        <f t="shared" ref="P25:P36" si="3">M25*N25*0.8</f>
        <v>140.80000000000001</v>
      </c>
      <c r="Q25" s="168">
        <f>(I37+P37)/(F37+(0.8*M37))</f>
        <v>85.059322033898297</v>
      </c>
    </row>
    <row r="26" spans="1:17" ht="15" customHeight="1" x14ac:dyDescent="0.25">
      <c r="A26" s="24"/>
      <c r="B26" s="24"/>
      <c r="C26" s="24"/>
      <c r="D26" s="166"/>
      <c r="E26" s="148" t="s">
        <v>35</v>
      </c>
      <c r="F26" s="63">
        <v>1</v>
      </c>
      <c r="G26" s="25">
        <v>75</v>
      </c>
      <c r="H26" s="153" t="s">
        <v>24</v>
      </c>
      <c r="I26" s="19">
        <f t="shared" si="2"/>
        <v>75</v>
      </c>
      <c r="J26" s="26"/>
      <c r="K26" s="166"/>
      <c r="L26" s="16" t="s">
        <v>36</v>
      </c>
      <c r="M26" s="62">
        <v>2</v>
      </c>
      <c r="N26" s="62">
        <v>88</v>
      </c>
      <c r="O26" s="153" t="s">
        <v>20</v>
      </c>
      <c r="P26" s="23">
        <f t="shared" si="3"/>
        <v>140.80000000000001</v>
      </c>
      <c r="Q26" s="166"/>
    </row>
    <row r="27" spans="1:17" ht="15" customHeight="1" x14ac:dyDescent="0.25">
      <c r="A27" s="24"/>
      <c r="B27" s="24"/>
      <c r="C27" s="24"/>
      <c r="D27" s="166"/>
      <c r="E27" s="148" t="s">
        <v>37</v>
      </c>
      <c r="F27" s="62">
        <v>1</v>
      </c>
      <c r="G27" s="21">
        <v>75</v>
      </c>
      <c r="H27" s="153" t="s">
        <v>24</v>
      </c>
      <c r="I27" s="19">
        <f t="shared" si="2"/>
        <v>75</v>
      </c>
      <c r="J27" s="26"/>
      <c r="K27" s="166"/>
      <c r="L27" s="17" t="s">
        <v>38</v>
      </c>
      <c r="M27" s="61">
        <v>2</v>
      </c>
      <c r="N27" s="61">
        <v>93</v>
      </c>
      <c r="O27" s="153" t="s">
        <v>20</v>
      </c>
      <c r="P27" s="23">
        <f t="shared" si="3"/>
        <v>148.80000000000001</v>
      </c>
      <c r="Q27" s="166"/>
    </row>
    <row r="28" spans="1:17" ht="15" customHeight="1" x14ac:dyDescent="0.25">
      <c r="A28" s="24"/>
      <c r="B28" s="24"/>
      <c r="C28" s="24"/>
      <c r="D28" s="166"/>
      <c r="E28" s="148" t="s">
        <v>23</v>
      </c>
      <c r="F28" s="61">
        <v>2</v>
      </c>
      <c r="G28" s="61">
        <v>88</v>
      </c>
      <c r="H28" s="153" t="s">
        <v>24</v>
      </c>
      <c r="I28" s="19">
        <f t="shared" si="2"/>
        <v>176</v>
      </c>
      <c r="J28" s="26"/>
      <c r="K28" s="166"/>
      <c r="L28" s="17" t="s">
        <v>39</v>
      </c>
      <c r="M28" s="61">
        <v>1</v>
      </c>
      <c r="N28" s="61">
        <v>90</v>
      </c>
      <c r="O28" s="153" t="s">
        <v>28</v>
      </c>
      <c r="P28" s="23">
        <f t="shared" si="3"/>
        <v>72</v>
      </c>
      <c r="Q28" s="166"/>
    </row>
    <row r="29" spans="1:17" ht="15" customHeight="1" x14ac:dyDescent="0.25">
      <c r="A29" s="24"/>
      <c r="B29" s="24"/>
      <c r="C29" s="24"/>
      <c r="D29" s="166"/>
      <c r="E29" s="148" t="s">
        <v>40</v>
      </c>
      <c r="F29" s="61">
        <v>2</v>
      </c>
      <c r="G29" s="61">
        <v>89</v>
      </c>
      <c r="H29" s="153" t="s">
        <v>18</v>
      </c>
      <c r="I29" s="19">
        <f t="shared" si="2"/>
        <v>178</v>
      </c>
      <c r="J29" s="26"/>
      <c r="K29" s="166"/>
      <c r="L29" s="17"/>
      <c r="M29" s="17"/>
      <c r="N29" s="18"/>
      <c r="O29" s="153"/>
      <c r="P29" s="23">
        <f t="shared" si="3"/>
        <v>0</v>
      </c>
      <c r="Q29" s="166"/>
    </row>
    <row r="30" spans="1:17" ht="15" customHeight="1" x14ac:dyDescent="0.25">
      <c r="A30" s="24"/>
      <c r="B30" s="24"/>
      <c r="C30" s="24"/>
      <c r="D30" s="166"/>
      <c r="E30" s="148" t="s">
        <v>41</v>
      </c>
      <c r="F30" s="61">
        <v>2</v>
      </c>
      <c r="G30" s="61">
        <v>83</v>
      </c>
      <c r="H30" s="153" t="s">
        <v>18</v>
      </c>
      <c r="I30" s="19">
        <f t="shared" si="2"/>
        <v>166</v>
      </c>
      <c r="J30" s="20"/>
      <c r="K30" s="166"/>
      <c r="L30" s="21"/>
      <c r="M30" s="21"/>
      <c r="N30" s="21"/>
      <c r="O30" s="153"/>
      <c r="P30" s="23">
        <f t="shared" si="3"/>
        <v>0</v>
      </c>
      <c r="Q30" s="166"/>
    </row>
    <row r="31" spans="1:17" ht="15" customHeight="1" x14ac:dyDescent="0.25">
      <c r="A31" s="24"/>
      <c r="B31" s="24"/>
      <c r="C31" s="24"/>
      <c r="D31" s="166"/>
      <c r="E31" s="148" t="s">
        <v>29</v>
      </c>
      <c r="F31" s="61">
        <v>3</v>
      </c>
      <c r="G31" s="61">
        <v>80</v>
      </c>
      <c r="H31" s="22" t="s">
        <v>18</v>
      </c>
      <c r="I31" s="19">
        <f t="shared" si="2"/>
        <v>240</v>
      </c>
      <c r="J31" s="26"/>
      <c r="K31" s="166"/>
      <c r="L31" s="21"/>
      <c r="M31" s="25"/>
      <c r="N31" s="25"/>
      <c r="O31" s="153"/>
      <c r="P31" s="23">
        <f t="shared" si="3"/>
        <v>0</v>
      </c>
      <c r="Q31" s="166"/>
    </row>
    <row r="32" spans="1:17" ht="15" customHeight="1" x14ac:dyDescent="0.25">
      <c r="A32" s="24"/>
      <c r="B32" s="24"/>
      <c r="C32" s="24"/>
      <c r="D32" s="166"/>
      <c r="E32" s="148" t="s">
        <v>30</v>
      </c>
      <c r="F32" s="61">
        <v>3</v>
      </c>
      <c r="G32" s="61">
        <v>86</v>
      </c>
      <c r="H32" s="22" t="s">
        <v>18</v>
      </c>
      <c r="I32" s="19">
        <f t="shared" si="2"/>
        <v>258</v>
      </c>
      <c r="J32" s="26"/>
      <c r="K32" s="166"/>
      <c r="L32" s="21"/>
      <c r="M32" s="25"/>
      <c r="N32" s="25"/>
      <c r="O32" s="153"/>
      <c r="P32" s="23">
        <f t="shared" si="3"/>
        <v>0</v>
      </c>
      <c r="Q32" s="166"/>
    </row>
    <row r="33" spans="1:17" ht="15" customHeight="1" x14ac:dyDescent="0.25">
      <c r="A33" s="24"/>
      <c r="B33" s="24"/>
      <c r="C33" s="24"/>
      <c r="D33" s="166"/>
      <c r="E33" s="148" t="s">
        <v>31</v>
      </c>
      <c r="F33" s="61">
        <v>2</v>
      </c>
      <c r="G33" s="61">
        <v>84</v>
      </c>
      <c r="H33" s="22" t="s">
        <v>18</v>
      </c>
      <c r="I33" s="19">
        <f t="shared" si="2"/>
        <v>168</v>
      </c>
      <c r="J33" s="20"/>
      <c r="K33" s="166"/>
      <c r="L33" s="21"/>
      <c r="M33" s="25"/>
      <c r="N33" s="25"/>
      <c r="O33" s="153"/>
      <c r="P33" s="23">
        <f t="shared" si="3"/>
        <v>0</v>
      </c>
      <c r="Q33" s="166"/>
    </row>
    <row r="34" spans="1:17" ht="15" customHeight="1" x14ac:dyDescent="0.25">
      <c r="A34" s="24"/>
      <c r="B34" s="24"/>
      <c r="C34" s="24"/>
      <c r="D34" s="166"/>
      <c r="E34" s="148" t="s">
        <v>33</v>
      </c>
      <c r="F34" s="61">
        <v>1</v>
      </c>
      <c r="G34" s="61">
        <v>88</v>
      </c>
      <c r="H34" s="22" t="s">
        <v>18</v>
      </c>
      <c r="I34" s="19">
        <f t="shared" si="2"/>
        <v>88</v>
      </c>
      <c r="J34" s="20"/>
      <c r="K34" s="166"/>
      <c r="L34" s="21"/>
      <c r="M34" s="25"/>
      <c r="N34" s="25"/>
      <c r="O34" s="153"/>
      <c r="P34" s="23">
        <f t="shared" si="3"/>
        <v>0</v>
      </c>
      <c r="Q34" s="166"/>
    </row>
    <row r="35" spans="1:17" ht="15" customHeight="1" x14ac:dyDescent="0.25">
      <c r="A35" s="24"/>
      <c r="B35" s="24"/>
      <c r="C35" s="24"/>
      <c r="D35" s="166"/>
      <c r="E35" s="148"/>
      <c r="F35" s="27"/>
      <c r="G35" s="17"/>
      <c r="H35" s="22"/>
      <c r="I35" s="19">
        <f t="shared" si="2"/>
        <v>0</v>
      </c>
      <c r="J35" s="20"/>
      <c r="K35" s="166"/>
      <c r="L35" s="28"/>
      <c r="M35" s="18"/>
      <c r="N35" s="18"/>
      <c r="O35" s="153"/>
      <c r="P35" s="23">
        <f t="shared" si="3"/>
        <v>0</v>
      </c>
      <c r="Q35" s="166"/>
    </row>
    <row r="36" spans="1:17" ht="15" customHeight="1" x14ac:dyDescent="0.25">
      <c r="A36" s="24"/>
      <c r="B36" s="24"/>
      <c r="C36" s="24"/>
      <c r="D36" s="167"/>
      <c r="E36" s="149"/>
      <c r="F36" s="18"/>
      <c r="G36" s="18"/>
      <c r="H36" s="153"/>
      <c r="I36" s="19">
        <f t="shared" si="2"/>
        <v>0</v>
      </c>
      <c r="J36" s="20"/>
      <c r="K36" s="167"/>
      <c r="L36" s="17"/>
      <c r="M36" s="18"/>
      <c r="N36" s="18"/>
      <c r="O36" s="153"/>
      <c r="P36" s="23">
        <f t="shared" si="3"/>
        <v>0</v>
      </c>
      <c r="Q36" s="166"/>
    </row>
    <row r="37" spans="1:17" ht="15.75" customHeight="1" thickBot="1" x14ac:dyDescent="0.3">
      <c r="A37" s="29"/>
      <c r="B37" s="29"/>
      <c r="C37" s="29"/>
      <c r="D37" s="30"/>
      <c r="E37" s="150"/>
      <c r="F37" s="32">
        <f>SUM(F25:F36)</f>
        <v>18</v>
      </c>
      <c r="G37" s="32">
        <f>SUM(G25:G36)</f>
        <v>829</v>
      </c>
      <c r="H37" s="154"/>
      <c r="I37" s="33">
        <f>SUM(I25:I36)</f>
        <v>1505</v>
      </c>
      <c r="J37" s="34"/>
      <c r="K37" s="30"/>
      <c r="L37" s="31"/>
      <c r="M37" s="32">
        <f>SUM(M25:M36)</f>
        <v>7</v>
      </c>
      <c r="N37" s="32">
        <f>SUM(N25:N36)</f>
        <v>359</v>
      </c>
      <c r="O37" s="154"/>
      <c r="P37" s="32">
        <f>SUM(P25:P36)</f>
        <v>502.40000000000003</v>
      </c>
      <c r="Q37" s="167"/>
    </row>
    <row r="38" spans="1:17" ht="15.75" customHeight="1" thickTop="1" thickBot="1" x14ac:dyDescent="0.25"/>
    <row r="39" spans="1:17" ht="26.25" customHeight="1" thickTop="1" x14ac:dyDescent="0.2">
      <c r="A39" s="9" t="s">
        <v>7</v>
      </c>
      <c r="B39" s="10" t="s">
        <v>8</v>
      </c>
      <c r="C39" s="10"/>
      <c r="D39" s="165"/>
      <c r="E39" s="147" t="s">
        <v>9</v>
      </c>
      <c r="F39" s="11" t="s">
        <v>10</v>
      </c>
      <c r="G39" s="11" t="s">
        <v>11</v>
      </c>
      <c r="H39" s="152"/>
      <c r="I39" s="11" t="s">
        <v>12</v>
      </c>
      <c r="J39" s="12"/>
      <c r="K39" s="165" t="s">
        <v>13</v>
      </c>
      <c r="L39" s="11" t="s">
        <v>9</v>
      </c>
      <c r="M39" s="11" t="s">
        <v>10</v>
      </c>
      <c r="N39" s="11" t="s">
        <v>11</v>
      </c>
      <c r="O39" s="152"/>
      <c r="P39" s="11" t="s">
        <v>14</v>
      </c>
      <c r="Q39" s="13" t="s">
        <v>15</v>
      </c>
    </row>
    <row r="40" spans="1:17" x14ac:dyDescent="0.2">
      <c r="A40" s="14">
        <v>3</v>
      </c>
      <c r="B40" s="15" t="s">
        <v>42</v>
      </c>
      <c r="C40" s="15"/>
      <c r="D40" s="166"/>
      <c r="E40" s="148" t="s">
        <v>17</v>
      </c>
      <c r="F40" s="61">
        <v>2</v>
      </c>
      <c r="G40" s="61">
        <v>88</v>
      </c>
      <c r="H40" s="153" t="s">
        <v>18</v>
      </c>
      <c r="I40" s="19">
        <f t="shared" ref="I40:I51" si="4">F40*G40</f>
        <v>176</v>
      </c>
      <c r="J40" s="20"/>
      <c r="K40" s="166"/>
      <c r="L40" s="16" t="s">
        <v>19</v>
      </c>
      <c r="M40" s="62">
        <v>2</v>
      </c>
      <c r="N40" s="62">
        <v>95</v>
      </c>
      <c r="O40" s="22" t="s">
        <v>20</v>
      </c>
      <c r="P40" s="23">
        <f t="shared" ref="P40:P51" si="5">M40*N40*0.8</f>
        <v>152</v>
      </c>
      <c r="Q40" s="168">
        <f>(I52+P52)/(F52+(0.8*M52))</f>
        <v>88.179245283018872</v>
      </c>
    </row>
    <row r="41" spans="1:17" ht="15" customHeight="1" x14ac:dyDescent="0.25">
      <c r="A41" s="24"/>
      <c r="B41" s="24"/>
      <c r="C41" s="24"/>
      <c r="D41" s="166"/>
      <c r="E41" s="148" t="s">
        <v>21</v>
      </c>
      <c r="F41" s="63">
        <v>2</v>
      </c>
      <c r="G41" s="62">
        <v>85</v>
      </c>
      <c r="H41" s="153" t="s">
        <v>18</v>
      </c>
      <c r="I41" s="19">
        <f t="shared" si="4"/>
        <v>170</v>
      </c>
      <c r="J41" s="26"/>
      <c r="K41" s="166"/>
      <c r="L41" s="16" t="s">
        <v>43</v>
      </c>
      <c r="M41" s="62">
        <v>1</v>
      </c>
      <c r="N41" s="62">
        <v>90</v>
      </c>
      <c r="O41" s="153" t="s">
        <v>28</v>
      </c>
      <c r="P41" s="23">
        <f t="shared" si="5"/>
        <v>72</v>
      </c>
      <c r="Q41" s="166"/>
    </row>
    <row r="42" spans="1:17" ht="15" customHeight="1" x14ac:dyDescent="0.25">
      <c r="A42" s="24"/>
      <c r="B42" s="24"/>
      <c r="C42" s="24"/>
      <c r="D42" s="166"/>
      <c r="E42" s="148" t="s">
        <v>29</v>
      </c>
      <c r="F42" s="62">
        <v>3</v>
      </c>
      <c r="G42" s="62">
        <v>83</v>
      </c>
      <c r="H42" s="153" t="s">
        <v>18</v>
      </c>
      <c r="I42" s="19">
        <f t="shared" si="4"/>
        <v>249</v>
      </c>
      <c r="J42" s="26"/>
      <c r="K42" s="166"/>
      <c r="L42" s="17" t="s">
        <v>44</v>
      </c>
      <c r="M42" s="61">
        <v>2</v>
      </c>
      <c r="N42" s="61">
        <v>89</v>
      </c>
      <c r="O42" s="153" t="s">
        <v>20</v>
      </c>
      <c r="P42" s="23">
        <f t="shared" si="5"/>
        <v>142.4</v>
      </c>
      <c r="Q42" s="166"/>
    </row>
    <row r="43" spans="1:17" ht="15" customHeight="1" x14ac:dyDescent="0.25">
      <c r="A43" s="24"/>
      <c r="B43" s="24"/>
      <c r="C43" s="24"/>
      <c r="D43" s="166"/>
      <c r="E43" s="148" t="s">
        <v>30</v>
      </c>
      <c r="F43" s="61">
        <v>3</v>
      </c>
      <c r="G43" s="61">
        <v>90</v>
      </c>
      <c r="H43" s="153" t="s">
        <v>18</v>
      </c>
      <c r="I43" s="19">
        <f t="shared" si="4"/>
        <v>270</v>
      </c>
      <c r="J43" s="26"/>
      <c r="K43" s="166"/>
      <c r="L43" s="17" t="s">
        <v>25</v>
      </c>
      <c r="M43" s="61">
        <v>2</v>
      </c>
      <c r="N43" s="18">
        <v>80</v>
      </c>
      <c r="O43" s="153" t="s">
        <v>20</v>
      </c>
      <c r="P43" s="23">
        <f t="shared" si="5"/>
        <v>128</v>
      </c>
      <c r="Q43" s="166"/>
    </row>
    <row r="44" spans="1:17" ht="15" customHeight="1" x14ac:dyDescent="0.25">
      <c r="A44" s="24"/>
      <c r="B44" s="24"/>
      <c r="C44" s="24"/>
      <c r="D44" s="166"/>
      <c r="E44" s="148" t="s">
        <v>23</v>
      </c>
      <c r="F44" s="61">
        <v>2</v>
      </c>
      <c r="G44" s="61">
        <v>90</v>
      </c>
      <c r="H44" s="153" t="s">
        <v>24</v>
      </c>
      <c r="I44" s="19">
        <f t="shared" si="4"/>
        <v>180</v>
      </c>
      <c r="J44" s="26"/>
      <c r="K44" s="166"/>
      <c r="L44" s="17" t="s">
        <v>45</v>
      </c>
      <c r="M44" s="61">
        <v>2</v>
      </c>
      <c r="N44" s="61">
        <v>90</v>
      </c>
      <c r="O44" s="153" t="s">
        <v>20</v>
      </c>
      <c r="P44" s="23">
        <f t="shared" si="5"/>
        <v>144</v>
      </c>
      <c r="Q44" s="166"/>
    </row>
    <row r="45" spans="1:17" ht="15" customHeight="1" x14ac:dyDescent="0.25">
      <c r="A45" s="24"/>
      <c r="B45" s="24"/>
      <c r="C45" s="24"/>
      <c r="D45" s="166"/>
      <c r="E45" s="148" t="s">
        <v>26</v>
      </c>
      <c r="F45" s="61">
        <v>1</v>
      </c>
      <c r="G45" s="61">
        <v>94</v>
      </c>
      <c r="H45" s="153" t="s">
        <v>24</v>
      </c>
      <c r="I45" s="19">
        <f t="shared" si="4"/>
        <v>94</v>
      </c>
      <c r="J45" s="20"/>
      <c r="K45" s="166"/>
      <c r="L45" s="21"/>
      <c r="M45" s="21"/>
      <c r="N45" s="21"/>
      <c r="O45" s="153"/>
      <c r="P45" s="23">
        <f t="shared" si="5"/>
        <v>0</v>
      </c>
      <c r="Q45" s="166"/>
    </row>
    <row r="46" spans="1:17" ht="15" customHeight="1" x14ac:dyDescent="0.25">
      <c r="A46" s="24"/>
      <c r="B46" s="24"/>
      <c r="C46" s="24"/>
      <c r="D46" s="166"/>
      <c r="E46" s="148" t="s">
        <v>33</v>
      </c>
      <c r="F46" s="61">
        <v>1</v>
      </c>
      <c r="G46" s="61">
        <v>92</v>
      </c>
      <c r="H46" s="22" t="s">
        <v>18</v>
      </c>
      <c r="I46" s="19">
        <f t="shared" si="4"/>
        <v>92</v>
      </c>
      <c r="J46" s="26"/>
      <c r="K46" s="166"/>
      <c r="L46" s="21"/>
      <c r="M46" s="25"/>
      <c r="N46" s="25"/>
      <c r="O46" s="153"/>
      <c r="P46" s="23">
        <f t="shared" si="5"/>
        <v>0</v>
      </c>
      <c r="Q46" s="166"/>
    </row>
    <row r="47" spans="1:17" ht="15" customHeight="1" x14ac:dyDescent="0.25">
      <c r="A47" s="24"/>
      <c r="B47" s="24"/>
      <c r="C47" s="24"/>
      <c r="D47" s="166"/>
      <c r="E47" s="148"/>
      <c r="F47" s="17"/>
      <c r="G47" s="17"/>
      <c r="H47" s="22"/>
      <c r="I47" s="19">
        <f t="shared" si="4"/>
        <v>0</v>
      </c>
      <c r="J47" s="26"/>
      <c r="K47" s="166"/>
      <c r="L47" s="21"/>
      <c r="M47" s="25"/>
      <c r="N47" s="25"/>
      <c r="O47" s="153"/>
      <c r="P47" s="23">
        <f t="shared" si="5"/>
        <v>0</v>
      </c>
      <c r="Q47" s="166"/>
    </row>
    <row r="48" spans="1:17" ht="15" customHeight="1" x14ac:dyDescent="0.25">
      <c r="A48" s="24"/>
      <c r="B48" s="24"/>
      <c r="C48" s="24"/>
      <c r="D48" s="166"/>
      <c r="E48" s="148"/>
      <c r="F48" s="17"/>
      <c r="G48" s="17"/>
      <c r="H48" s="22"/>
      <c r="I48" s="19">
        <f t="shared" si="4"/>
        <v>0</v>
      </c>
      <c r="J48" s="20"/>
      <c r="K48" s="166"/>
      <c r="L48" s="21"/>
      <c r="M48" s="25"/>
      <c r="N48" s="25"/>
      <c r="O48" s="153"/>
      <c r="P48" s="23">
        <f t="shared" si="5"/>
        <v>0</v>
      </c>
      <c r="Q48" s="166"/>
    </row>
    <row r="49" spans="1:17" ht="15" customHeight="1" x14ac:dyDescent="0.25">
      <c r="A49" s="24"/>
      <c r="B49" s="24"/>
      <c r="C49" s="24"/>
      <c r="D49" s="166"/>
      <c r="E49" s="148"/>
      <c r="F49" s="18"/>
      <c r="G49" s="18"/>
      <c r="H49" s="22"/>
      <c r="I49" s="19">
        <f t="shared" si="4"/>
        <v>0</v>
      </c>
      <c r="J49" s="20"/>
      <c r="K49" s="166"/>
      <c r="L49" s="21"/>
      <c r="M49" s="25"/>
      <c r="N49" s="25"/>
      <c r="O49" s="153"/>
      <c r="P49" s="23">
        <f t="shared" si="5"/>
        <v>0</v>
      </c>
      <c r="Q49" s="166"/>
    </row>
    <row r="50" spans="1:17" ht="15" customHeight="1" x14ac:dyDescent="0.25">
      <c r="A50" s="24"/>
      <c r="B50" s="24"/>
      <c r="C50" s="24"/>
      <c r="D50" s="166"/>
      <c r="E50" s="148"/>
      <c r="F50" s="27"/>
      <c r="G50" s="17"/>
      <c r="H50" s="22"/>
      <c r="I50" s="19">
        <f t="shared" si="4"/>
        <v>0</v>
      </c>
      <c r="J50" s="20"/>
      <c r="K50" s="166"/>
      <c r="L50" s="28"/>
      <c r="M50" s="18"/>
      <c r="N50" s="18"/>
      <c r="O50" s="153"/>
      <c r="P50" s="23">
        <f t="shared" si="5"/>
        <v>0</v>
      </c>
      <c r="Q50" s="166"/>
    </row>
    <row r="51" spans="1:17" ht="15" customHeight="1" x14ac:dyDescent="0.25">
      <c r="A51" s="24"/>
      <c r="B51" s="24"/>
      <c r="C51" s="24"/>
      <c r="D51" s="167"/>
      <c r="E51" s="149"/>
      <c r="F51" s="18"/>
      <c r="G51" s="18"/>
      <c r="H51" s="153"/>
      <c r="I51" s="19">
        <f t="shared" si="4"/>
        <v>0</v>
      </c>
      <c r="J51" s="20"/>
      <c r="K51" s="167"/>
      <c r="L51" s="17"/>
      <c r="M51" s="18"/>
      <c r="N51" s="18"/>
      <c r="O51" s="153"/>
      <c r="P51" s="23">
        <f t="shared" si="5"/>
        <v>0</v>
      </c>
      <c r="Q51" s="166"/>
    </row>
    <row r="52" spans="1:17" ht="15.75" customHeight="1" thickBot="1" x14ac:dyDescent="0.3">
      <c r="A52" s="29"/>
      <c r="B52" s="29"/>
      <c r="C52" s="29"/>
      <c r="D52" s="30"/>
      <c r="E52" s="150"/>
      <c r="F52" s="32">
        <f>SUM(F40:F51)</f>
        <v>14</v>
      </c>
      <c r="G52" s="32">
        <f>SUM(G40:G51)</f>
        <v>622</v>
      </c>
      <c r="H52" s="154"/>
      <c r="I52" s="33">
        <f>SUM(I40:I51)</f>
        <v>1231</v>
      </c>
      <c r="J52" s="34"/>
      <c r="K52" s="30"/>
      <c r="L52" s="31"/>
      <c r="M52" s="32">
        <f>SUM(M40:M51)</f>
        <v>9</v>
      </c>
      <c r="N52" s="32">
        <f>SUM(N40:N51)</f>
        <v>444</v>
      </c>
      <c r="O52" s="154"/>
      <c r="P52" s="32">
        <f>SUM(P40:P51)</f>
        <v>638.4</v>
      </c>
      <c r="Q52" s="167"/>
    </row>
    <row r="53" spans="1:17" ht="15.75" customHeight="1" thickTop="1" thickBot="1" x14ac:dyDescent="0.25"/>
    <row r="54" spans="1:17" ht="26.25" customHeight="1" thickTop="1" x14ac:dyDescent="0.2">
      <c r="A54" s="9" t="s">
        <v>7</v>
      </c>
      <c r="B54" s="10" t="s">
        <v>8</v>
      </c>
      <c r="C54" s="10"/>
      <c r="D54" s="165"/>
      <c r="E54" s="147" t="s">
        <v>9</v>
      </c>
      <c r="F54" s="11" t="s">
        <v>10</v>
      </c>
      <c r="G54" s="11" t="s">
        <v>11</v>
      </c>
      <c r="H54" s="152"/>
      <c r="I54" s="11" t="s">
        <v>12</v>
      </c>
      <c r="J54" s="12"/>
      <c r="K54" s="165" t="s">
        <v>13</v>
      </c>
      <c r="L54" s="11" t="s">
        <v>9</v>
      </c>
      <c r="M54" s="11" t="s">
        <v>10</v>
      </c>
      <c r="N54" s="11" t="s">
        <v>11</v>
      </c>
      <c r="O54" s="152"/>
      <c r="P54" s="11" t="s">
        <v>14</v>
      </c>
      <c r="Q54" s="13" t="s">
        <v>15</v>
      </c>
    </row>
    <row r="55" spans="1:17" x14ac:dyDescent="0.2">
      <c r="A55" s="14">
        <v>4</v>
      </c>
      <c r="B55" s="15" t="s">
        <v>46</v>
      </c>
      <c r="C55" s="15"/>
      <c r="D55" s="166"/>
      <c r="E55" s="148" t="s">
        <v>26</v>
      </c>
      <c r="F55" s="61">
        <v>1</v>
      </c>
      <c r="G55" s="61">
        <v>93</v>
      </c>
      <c r="H55" s="153" t="s">
        <v>24</v>
      </c>
      <c r="I55" s="19">
        <f t="shared" ref="I55:I66" si="6">F55*G55</f>
        <v>93</v>
      </c>
      <c r="J55" s="20"/>
      <c r="K55" s="166"/>
      <c r="L55" s="16" t="s">
        <v>19</v>
      </c>
      <c r="M55" s="62">
        <v>2</v>
      </c>
      <c r="N55" s="62">
        <v>92</v>
      </c>
      <c r="O55" s="22" t="s">
        <v>20</v>
      </c>
      <c r="P55" s="23">
        <f t="shared" ref="P55:P66" si="7">M55*N55*0.8</f>
        <v>147.20000000000002</v>
      </c>
      <c r="Q55" s="168">
        <f>(I67+P67)/(F67+(0.8*M67))</f>
        <v>86.313725490196092</v>
      </c>
    </row>
    <row r="56" spans="1:17" ht="15" customHeight="1" x14ac:dyDescent="0.25">
      <c r="A56" s="24"/>
      <c r="B56" s="24"/>
      <c r="C56" s="24"/>
      <c r="D56" s="166"/>
      <c r="E56" s="148" t="s">
        <v>29</v>
      </c>
      <c r="F56" s="63">
        <v>3</v>
      </c>
      <c r="G56" s="62">
        <v>77</v>
      </c>
      <c r="H56" s="153" t="s">
        <v>18</v>
      </c>
      <c r="I56" s="19">
        <f t="shared" si="6"/>
        <v>231</v>
      </c>
      <c r="J56" s="26"/>
      <c r="K56" s="166"/>
      <c r="L56" s="16" t="s">
        <v>22</v>
      </c>
      <c r="M56" s="62">
        <v>2</v>
      </c>
      <c r="N56" s="62">
        <v>95</v>
      </c>
      <c r="O56" s="153" t="s">
        <v>20</v>
      </c>
      <c r="P56" s="23">
        <f t="shared" si="7"/>
        <v>152</v>
      </c>
      <c r="Q56" s="166"/>
    </row>
    <row r="57" spans="1:17" ht="15" customHeight="1" x14ac:dyDescent="0.25">
      <c r="A57" s="24"/>
      <c r="B57" s="24"/>
      <c r="C57" s="24"/>
      <c r="D57" s="166"/>
      <c r="E57" s="148" t="s">
        <v>30</v>
      </c>
      <c r="F57" s="62">
        <v>3</v>
      </c>
      <c r="G57" s="62">
        <v>82</v>
      </c>
      <c r="H57" s="153" t="s">
        <v>18</v>
      </c>
      <c r="I57" s="19">
        <f t="shared" si="6"/>
        <v>246</v>
      </c>
      <c r="J57" s="26"/>
      <c r="K57" s="166"/>
      <c r="L57" s="17" t="s">
        <v>47</v>
      </c>
      <c r="M57" s="61">
        <v>2</v>
      </c>
      <c r="N57" s="61">
        <v>92</v>
      </c>
      <c r="O57" s="153" t="s">
        <v>20</v>
      </c>
      <c r="P57" s="23">
        <f t="shared" si="7"/>
        <v>147.20000000000002</v>
      </c>
      <c r="Q57" s="166"/>
    </row>
    <row r="58" spans="1:17" ht="15" customHeight="1" x14ac:dyDescent="0.25">
      <c r="A58" s="24"/>
      <c r="B58" s="24"/>
      <c r="C58" s="24"/>
      <c r="D58" s="166"/>
      <c r="E58" s="148" t="s">
        <v>48</v>
      </c>
      <c r="F58" s="61">
        <v>2</v>
      </c>
      <c r="G58" s="61">
        <v>90</v>
      </c>
      <c r="H58" s="153" t="s">
        <v>18</v>
      </c>
      <c r="I58" s="19">
        <f t="shared" si="6"/>
        <v>180</v>
      </c>
      <c r="J58" s="26"/>
      <c r="K58" s="166"/>
      <c r="L58" s="17" t="s">
        <v>38</v>
      </c>
      <c r="M58" s="61">
        <v>2</v>
      </c>
      <c r="N58" s="61">
        <v>84</v>
      </c>
      <c r="O58" s="153" t="s">
        <v>20</v>
      </c>
      <c r="P58" s="23">
        <f t="shared" si="7"/>
        <v>134.4</v>
      </c>
      <c r="Q58" s="166"/>
    </row>
    <row r="59" spans="1:17" ht="15" customHeight="1" x14ac:dyDescent="0.25">
      <c r="A59" s="24"/>
      <c r="B59" s="24"/>
      <c r="C59" s="24"/>
      <c r="D59" s="166"/>
      <c r="E59" s="148" t="s">
        <v>31</v>
      </c>
      <c r="F59" s="61">
        <v>2</v>
      </c>
      <c r="G59" s="61">
        <v>83</v>
      </c>
      <c r="H59" s="153" t="s">
        <v>18</v>
      </c>
      <c r="I59" s="19">
        <f t="shared" si="6"/>
        <v>166</v>
      </c>
      <c r="J59" s="26"/>
      <c r="K59" s="166"/>
      <c r="L59" s="17"/>
      <c r="M59" s="17"/>
      <c r="N59" s="18"/>
      <c r="O59" s="153"/>
      <c r="P59" s="23">
        <f t="shared" si="7"/>
        <v>0</v>
      </c>
      <c r="Q59" s="166"/>
    </row>
    <row r="60" spans="1:17" ht="15" customHeight="1" x14ac:dyDescent="0.25">
      <c r="A60" s="24"/>
      <c r="B60" s="24"/>
      <c r="C60" s="24"/>
      <c r="D60" s="166"/>
      <c r="E60" s="148" t="s">
        <v>23</v>
      </c>
      <c r="F60" s="61">
        <v>2</v>
      </c>
      <c r="G60" s="61">
        <v>91</v>
      </c>
      <c r="H60" s="153" t="s">
        <v>24</v>
      </c>
      <c r="I60" s="19">
        <f t="shared" si="6"/>
        <v>182</v>
      </c>
      <c r="J60" s="20"/>
      <c r="K60" s="166"/>
      <c r="L60" s="21"/>
      <c r="M60" s="21"/>
      <c r="N60" s="21"/>
      <c r="O60" s="153"/>
      <c r="P60" s="23">
        <f t="shared" si="7"/>
        <v>0</v>
      </c>
      <c r="Q60" s="166"/>
    </row>
    <row r="61" spans="1:17" ht="15" customHeight="1" x14ac:dyDescent="0.25">
      <c r="A61" s="24"/>
      <c r="B61" s="24"/>
      <c r="C61" s="24"/>
      <c r="D61" s="166"/>
      <c r="E61" s="148" t="s">
        <v>33</v>
      </c>
      <c r="F61" s="61">
        <v>1</v>
      </c>
      <c r="G61" s="61">
        <v>82</v>
      </c>
      <c r="H61" s="22" t="s">
        <v>18</v>
      </c>
      <c r="I61" s="19">
        <f t="shared" si="6"/>
        <v>82</v>
      </c>
      <c r="J61" s="26"/>
      <c r="K61" s="166"/>
      <c r="L61" s="21"/>
      <c r="M61" s="25"/>
      <c r="N61" s="25"/>
      <c r="O61" s="153"/>
      <c r="P61" s="23">
        <f t="shared" si="7"/>
        <v>0</v>
      </c>
      <c r="Q61" s="166"/>
    </row>
    <row r="62" spans="1:17" ht="15" customHeight="1" x14ac:dyDescent="0.25">
      <c r="A62" s="24"/>
      <c r="B62" s="24"/>
      <c r="C62" s="24"/>
      <c r="D62" s="166"/>
      <c r="E62" s="148"/>
      <c r="F62" s="17"/>
      <c r="G62" s="17"/>
      <c r="H62" s="22"/>
      <c r="I62" s="19">
        <f t="shared" si="6"/>
        <v>0</v>
      </c>
      <c r="J62" s="26"/>
      <c r="K62" s="166"/>
      <c r="L62" s="21"/>
      <c r="M62" s="25"/>
      <c r="N62" s="25"/>
      <c r="O62" s="153"/>
      <c r="P62" s="23">
        <f t="shared" si="7"/>
        <v>0</v>
      </c>
      <c r="Q62" s="166"/>
    </row>
    <row r="63" spans="1:17" ht="15" customHeight="1" x14ac:dyDescent="0.25">
      <c r="A63" s="24"/>
      <c r="B63" s="24"/>
      <c r="C63" s="24"/>
      <c r="D63" s="166"/>
      <c r="E63" s="148"/>
      <c r="F63" s="17"/>
      <c r="G63" s="17"/>
      <c r="H63" s="22"/>
      <c r="I63" s="19">
        <f t="shared" si="6"/>
        <v>0</v>
      </c>
      <c r="J63" s="20"/>
      <c r="K63" s="166"/>
      <c r="L63" s="21"/>
      <c r="M63" s="25"/>
      <c r="N63" s="25"/>
      <c r="O63" s="153"/>
      <c r="P63" s="23">
        <f t="shared" si="7"/>
        <v>0</v>
      </c>
      <c r="Q63" s="166"/>
    </row>
    <row r="64" spans="1:17" ht="15" customHeight="1" x14ac:dyDescent="0.25">
      <c r="A64" s="24"/>
      <c r="B64" s="24"/>
      <c r="C64" s="24"/>
      <c r="D64" s="166"/>
      <c r="E64" s="148"/>
      <c r="F64" s="18"/>
      <c r="G64" s="18"/>
      <c r="H64" s="22"/>
      <c r="I64" s="19">
        <f t="shared" si="6"/>
        <v>0</v>
      </c>
      <c r="J64" s="20"/>
      <c r="K64" s="166"/>
      <c r="L64" s="21"/>
      <c r="M64" s="25"/>
      <c r="N64" s="25"/>
      <c r="O64" s="153"/>
      <c r="P64" s="23">
        <f t="shared" si="7"/>
        <v>0</v>
      </c>
      <c r="Q64" s="166"/>
    </row>
    <row r="65" spans="1:17" ht="15" customHeight="1" x14ac:dyDescent="0.25">
      <c r="A65" s="24"/>
      <c r="B65" s="24"/>
      <c r="C65" s="24"/>
      <c r="D65" s="166"/>
      <c r="E65" s="148"/>
      <c r="F65" s="27"/>
      <c r="G65" s="17"/>
      <c r="H65" s="22"/>
      <c r="I65" s="19">
        <f t="shared" si="6"/>
        <v>0</v>
      </c>
      <c r="J65" s="20"/>
      <c r="K65" s="166"/>
      <c r="L65" s="28"/>
      <c r="M65" s="18"/>
      <c r="N65" s="18"/>
      <c r="O65" s="153"/>
      <c r="P65" s="23">
        <f t="shared" si="7"/>
        <v>0</v>
      </c>
      <c r="Q65" s="166"/>
    </row>
    <row r="66" spans="1:17" ht="15" customHeight="1" x14ac:dyDescent="0.25">
      <c r="A66" s="24"/>
      <c r="B66" s="24"/>
      <c r="C66" s="24"/>
      <c r="D66" s="167"/>
      <c r="E66" s="149"/>
      <c r="F66" s="18"/>
      <c r="G66" s="18"/>
      <c r="H66" s="153"/>
      <c r="I66" s="19">
        <f t="shared" si="6"/>
        <v>0</v>
      </c>
      <c r="J66" s="20"/>
      <c r="K66" s="167"/>
      <c r="L66" s="17"/>
      <c r="M66" s="18"/>
      <c r="N66" s="18"/>
      <c r="O66" s="153"/>
      <c r="P66" s="23">
        <f t="shared" si="7"/>
        <v>0</v>
      </c>
      <c r="Q66" s="166"/>
    </row>
    <row r="67" spans="1:17" ht="15.75" customHeight="1" thickBot="1" x14ac:dyDescent="0.3">
      <c r="A67" s="29"/>
      <c r="B67" s="29"/>
      <c r="C67" s="29"/>
      <c r="D67" s="30"/>
      <c r="E67" s="150"/>
      <c r="F67" s="32">
        <f>SUM(F55:F66)</f>
        <v>14</v>
      </c>
      <c r="G67" s="32">
        <f>SUM(G55:G66)</f>
        <v>598</v>
      </c>
      <c r="H67" s="154"/>
      <c r="I67" s="33">
        <f>SUM(I55:I66)</f>
        <v>1180</v>
      </c>
      <c r="J67" s="34"/>
      <c r="K67" s="30"/>
      <c r="L67" s="31"/>
      <c r="M67" s="32">
        <f>SUM(M55:M66)</f>
        <v>8</v>
      </c>
      <c r="N67" s="32">
        <f>SUM(N55:N66)</f>
        <v>363</v>
      </c>
      <c r="O67" s="154"/>
      <c r="P67" s="32">
        <f>SUM(P55:P66)</f>
        <v>580.80000000000007</v>
      </c>
      <c r="Q67" s="167"/>
    </row>
    <row r="68" spans="1:17" ht="15.75" customHeight="1" thickTop="1" thickBot="1" x14ac:dyDescent="0.25"/>
    <row r="69" spans="1:17" ht="26.25" customHeight="1" thickTop="1" x14ac:dyDescent="0.2">
      <c r="A69" s="9" t="s">
        <v>7</v>
      </c>
      <c r="B69" s="10" t="s">
        <v>8</v>
      </c>
      <c r="C69" s="10"/>
      <c r="D69" s="165"/>
      <c r="E69" s="147" t="s">
        <v>9</v>
      </c>
      <c r="F69" s="11" t="s">
        <v>10</v>
      </c>
      <c r="G69" s="11" t="s">
        <v>11</v>
      </c>
      <c r="H69" s="152"/>
      <c r="I69" s="11" t="s">
        <v>12</v>
      </c>
      <c r="J69" s="12"/>
      <c r="K69" s="165" t="s">
        <v>13</v>
      </c>
      <c r="L69" s="11" t="s">
        <v>9</v>
      </c>
      <c r="M69" s="11" t="s">
        <v>10</v>
      </c>
      <c r="N69" s="11" t="s">
        <v>11</v>
      </c>
      <c r="O69" s="152"/>
      <c r="P69" s="11" t="s">
        <v>14</v>
      </c>
      <c r="Q69" s="13" t="s">
        <v>15</v>
      </c>
    </row>
    <row r="70" spans="1:17" x14ac:dyDescent="0.2">
      <c r="A70" s="14">
        <v>5</v>
      </c>
      <c r="B70" s="15" t="s">
        <v>49</v>
      </c>
      <c r="C70" s="15"/>
      <c r="D70" s="166"/>
      <c r="E70" s="148" t="s">
        <v>50</v>
      </c>
      <c r="F70" s="61">
        <v>2</v>
      </c>
      <c r="G70" s="61">
        <v>91</v>
      </c>
      <c r="H70" s="153" t="s">
        <v>18</v>
      </c>
      <c r="I70" s="19">
        <f t="shared" ref="I70:I81" si="8">F70*G70</f>
        <v>182</v>
      </c>
      <c r="J70" s="20"/>
      <c r="K70" s="166"/>
      <c r="L70" s="16" t="s">
        <v>51</v>
      </c>
      <c r="M70" s="62">
        <v>2</v>
      </c>
      <c r="N70" s="62">
        <v>95</v>
      </c>
      <c r="O70" s="22" t="s">
        <v>20</v>
      </c>
      <c r="P70" s="23">
        <f t="shared" ref="P70:P81" si="9">M70*N70*0.8</f>
        <v>152</v>
      </c>
      <c r="Q70" s="168">
        <f>(I82+P82)/(F82+(0.8*M82))</f>
        <v>88.339622641509436</v>
      </c>
    </row>
    <row r="71" spans="1:17" ht="15" customHeight="1" x14ac:dyDescent="0.25">
      <c r="A71" s="24"/>
      <c r="B71" s="24"/>
      <c r="C71" s="24"/>
      <c r="D71" s="166"/>
      <c r="E71" s="148" t="s">
        <v>26</v>
      </c>
      <c r="F71" s="63">
        <v>1</v>
      </c>
      <c r="G71" s="62">
        <v>81</v>
      </c>
      <c r="H71" s="153" t="s">
        <v>24</v>
      </c>
      <c r="I71" s="19">
        <f t="shared" si="8"/>
        <v>81</v>
      </c>
      <c r="J71" s="26"/>
      <c r="K71" s="166"/>
      <c r="L71" s="16" t="s">
        <v>52</v>
      </c>
      <c r="M71" s="62">
        <v>2</v>
      </c>
      <c r="N71" s="62">
        <v>93</v>
      </c>
      <c r="O71" s="153" t="s">
        <v>20</v>
      </c>
      <c r="P71" s="23">
        <f t="shared" si="9"/>
        <v>148.80000000000001</v>
      </c>
      <c r="Q71" s="166"/>
    </row>
    <row r="72" spans="1:17" ht="15" customHeight="1" x14ac:dyDescent="0.25">
      <c r="A72" s="24"/>
      <c r="B72" s="24"/>
      <c r="C72" s="24"/>
      <c r="D72" s="166"/>
      <c r="E72" s="148" t="s">
        <v>29</v>
      </c>
      <c r="F72" s="62">
        <v>3</v>
      </c>
      <c r="G72" s="62">
        <v>79</v>
      </c>
      <c r="H72" s="153" t="s">
        <v>18</v>
      </c>
      <c r="I72" s="19">
        <f t="shared" si="8"/>
        <v>237</v>
      </c>
      <c r="J72" s="26"/>
      <c r="K72" s="166"/>
      <c r="L72" s="17" t="s">
        <v>47</v>
      </c>
      <c r="M72" s="61">
        <v>2</v>
      </c>
      <c r="N72" s="61">
        <v>92</v>
      </c>
      <c r="O72" s="153" t="s">
        <v>20</v>
      </c>
      <c r="P72" s="23">
        <f t="shared" si="9"/>
        <v>147.20000000000002</v>
      </c>
      <c r="Q72" s="166"/>
    </row>
    <row r="73" spans="1:17" ht="15" customHeight="1" x14ac:dyDescent="0.25">
      <c r="A73" s="24"/>
      <c r="B73" s="24"/>
      <c r="C73" s="24"/>
      <c r="D73" s="166"/>
      <c r="E73" s="148" t="s">
        <v>30</v>
      </c>
      <c r="F73" s="61">
        <v>3</v>
      </c>
      <c r="G73" s="61">
        <v>89</v>
      </c>
      <c r="H73" s="153" t="s">
        <v>18</v>
      </c>
      <c r="I73" s="19">
        <f t="shared" si="8"/>
        <v>267</v>
      </c>
      <c r="J73" s="26"/>
      <c r="K73" s="166"/>
      <c r="L73" s="17" t="s">
        <v>38</v>
      </c>
      <c r="M73" s="61">
        <v>2</v>
      </c>
      <c r="N73" s="61">
        <v>88</v>
      </c>
      <c r="O73" s="153" t="s">
        <v>20</v>
      </c>
      <c r="P73" s="23">
        <f t="shared" si="9"/>
        <v>140.80000000000001</v>
      </c>
      <c r="Q73" s="166"/>
    </row>
    <row r="74" spans="1:17" ht="15" customHeight="1" x14ac:dyDescent="0.25">
      <c r="A74" s="24"/>
      <c r="B74" s="24"/>
      <c r="C74" s="24"/>
      <c r="D74" s="166"/>
      <c r="E74" s="148" t="s">
        <v>23</v>
      </c>
      <c r="F74" s="61">
        <v>2</v>
      </c>
      <c r="G74" s="61">
        <v>91</v>
      </c>
      <c r="H74" s="153" t="s">
        <v>24</v>
      </c>
      <c r="I74" s="19">
        <f t="shared" si="8"/>
        <v>182</v>
      </c>
      <c r="J74" s="26"/>
      <c r="K74" s="166"/>
      <c r="L74" s="17" t="s">
        <v>53</v>
      </c>
      <c r="M74" s="61">
        <v>1</v>
      </c>
      <c r="N74" s="18">
        <v>90</v>
      </c>
      <c r="O74" s="153" t="s">
        <v>28</v>
      </c>
      <c r="P74" s="23">
        <f t="shared" si="9"/>
        <v>72</v>
      </c>
      <c r="Q74" s="166"/>
    </row>
    <row r="75" spans="1:17" ht="15" customHeight="1" x14ac:dyDescent="0.25">
      <c r="A75" s="24"/>
      <c r="B75" s="24"/>
      <c r="C75" s="24"/>
      <c r="D75" s="166"/>
      <c r="E75" s="148" t="s">
        <v>31</v>
      </c>
      <c r="F75" s="61">
        <v>2</v>
      </c>
      <c r="G75" s="61">
        <v>88</v>
      </c>
      <c r="H75" s="153" t="s">
        <v>18</v>
      </c>
      <c r="I75" s="19">
        <f t="shared" si="8"/>
        <v>176</v>
      </c>
      <c r="J75" s="20"/>
      <c r="K75" s="166"/>
      <c r="L75" s="21"/>
      <c r="M75" s="21"/>
      <c r="N75" s="21"/>
      <c r="O75" s="153"/>
      <c r="P75" s="23">
        <f t="shared" si="9"/>
        <v>0</v>
      </c>
      <c r="Q75" s="166"/>
    </row>
    <row r="76" spans="1:17" ht="15" customHeight="1" x14ac:dyDescent="0.25">
      <c r="A76" s="24"/>
      <c r="B76" s="24"/>
      <c r="C76" s="24"/>
      <c r="D76" s="166"/>
      <c r="E76" s="148" t="s">
        <v>33</v>
      </c>
      <c r="F76" s="61">
        <v>1</v>
      </c>
      <c r="G76" s="61">
        <v>87</v>
      </c>
      <c r="H76" s="22" t="s">
        <v>18</v>
      </c>
      <c r="I76" s="19">
        <f t="shared" si="8"/>
        <v>87</v>
      </c>
      <c r="J76" s="26"/>
      <c r="K76" s="166"/>
      <c r="L76" s="21"/>
      <c r="M76" s="25"/>
      <c r="N76" s="25"/>
      <c r="O76" s="153"/>
      <c r="P76" s="23">
        <f t="shared" si="9"/>
        <v>0</v>
      </c>
      <c r="Q76" s="166"/>
    </row>
    <row r="77" spans="1:17" ht="15" customHeight="1" x14ac:dyDescent="0.25">
      <c r="A77" s="24"/>
      <c r="B77" s="24"/>
      <c r="C77" s="24"/>
      <c r="D77" s="166"/>
      <c r="E77" s="148"/>
      <c r="F77" s="17"/>
      <c r="G77" s="17"/>
      <c r="H77" s="22"/>
      <c r="I77" s="19">
        <f t="shared" si="8"/>
        <v>0</v>
      </c>
      <c r="J77" s="26"/>
      <c r="K77" s="166"/>
      <c r="L77" s="21"/>
      <c r="M77" s="25"/>
      <c r="N77" s="25"/>
      <c r="O77" s="153"/>
      <c r="P77" s="23">
        <f t="shared" si="9"/>
        <v>0</v>
      </c>
      <c r="Q77" s="166"/>
    </row>
    <row r="78" spans="1:17" ht="15" customHeight="1" x14ac:dyDescent="0.25">
      <c r="A78" s="24"/>
      <c r="B78" s="24"/>
      <c r="C78" s="24"/>
      <c r="D78" s="166"/>
      <c r="E78" s="148"/>
      <c r="F78" s="17"/>
      <c r="G78" s="17"/>
      <c r="H78" s="22"/>
      <c r="I78" s="19">
        <f t="shared" si="8"/>
        <v>0</v>
      </c>
      <c r="J78" s="20"/>
      <c r="K78" s="166"/>
      <c r="L78" s="21"/>
      <c r="M78" s="25"/>
      <c r="N78" s="25"/>
      <c r="O78" s="153"/>
      <c r="P78" s="23">
        <f t="shared" si="9"/>
        <v>0</v>
      </c>
      <c r="Q78" s="166"/>
    </row>
    <row r="79" spans="1:17" ht="15" customHeight="1" x14ac:dyDescent="0.25">
      <c r="A79" s="24"/>
      <c r="B79" s="24"/>
      <c r="C79" s="24"/>
      <c r="D79" s="166"/>
      <c r="E79" s="148"/>
      <c r="F79" s="18"/>
      <c r="G79" s="18"/>
      <c r="H79" s="22"/>
      <c r="I79" s="19">
        <f t="shared" si="8"/>
        <v>0</v>
      </c>
      <c r="J79" s="20"/>
      <c r="K79" s="166"/>
      <c r="L79" s="21"/>
      <c r="M79" s="25"/>
      <c r="N79" s="25"/>
      <c r="O79" s="153"/>
      <c r="P79" s="23">
        <f t="shared" si="9"/>
        <v>0</v>
      </c>
      <c r="Q79" s="166"/>
    </row>
    <row r="80" spans="1:17" ht="15" customHeight="1" x14ac:dyDescent="0.25">
      <c r="A80" s="24"/>
      <c r="B80" s="24"/>
      <c r="C80" s="24"/>
      <c r="D80" s="166"/>
      <c r="E80" s="148"/>
      <c r="F80" s="27"/>
      <c r="G80" s="17"/>
      <c r="H80" s="22"/>
      <c r="I80" s="19">
        <f t="shared" si="8"/>
        <v>0</v>
      </c>
      <c r="J80" s="20"/>
      <c r="K80" s="166"/>
      <c r="L80" s="28"/>
      <c r="M80" s="18"/>
      <c r="N80" s="18"/>
      <c r="O80" s="153"/>
      <c r="P80" s="23">
        <f t="shared" si="9"/>
        <v>0</v>
      </c>
      <c r="Q80" s="166"/>
    </row>
    <row r="81" spans="1:17" ht="15" customHeight="1" x14ac:dyDescent="0.25">
      <c r="A81" s="24"/>
      <c r="B81" s="24"/>
      <c r="C81" s="24"/>
      <c r="D81" s="167"/>
      <c r="E81" s="149"/>
      <c r="F81" s="18"/>
      <c r="G81" s="18"/>
      <c r="H81" s="153"/>
      <c r="I81" s="19">
        <f t="shared" si="8"/>
        <v>0</v>
      </c>
      <c r="J81" s="20"/>
      <c r="K81" s="167"/>
      <c r="L81" s="17"/>
      <c r="M81" s="18"/>
      <c r="N81" s="18"/>
      <c r="O81" s="153"/>
      <c r="P81" s="23">
        <f t="shared" si="9"/>
        <v>0</v>
      </c>
      <c r="Q81" s="166"/>
    </row>
    <row r="82" spans="1:17" ht="15.75" customHeight="1" thickBot="1" x14ac:dyDescent="0.3">
      <c r="A82" s="29"/>
      <c r="B82" s="29"/>
      <c r="C82" s="29"/>
      <c r="D82" s="30"/>
      <c r="E82" s="150"/>
      <c r="F82" s="32">
        <f>SUM(F70:F81)</f>
        <v>14</v>
      </c>
      <c r="G82" s="32">
        <f>SUM(G70:G81)</f>
        <v>606</v>
      </c>
      <c r="H82" s="154"/>
      <c r="I82" s="33">
        <f>SUM(I70:I81)</f>
        <v>1212</v>
      </c>
      <c r="J82" s="34"/>
      <c r="K82" s="30"/>
      <c r="L82" s="31"/>
      <c r="M82" s="32">
        <f>SUM(M70:M81)</f>
        <v>9</v>
      </c>
      <c r="N82" s="32">
        <f>SUM(N70:N81)</f>
        <v>458</v>
      </c>
      <c r="O82" s="154"/>
      <c r="P82" s="32">
        <f>SUM(P70:P81)</f>
        <v>660.8</v>
      </c>
      <c r="Q82" s="167"/>
    </row>
    <row r="83" spans="1:17" ht="15.75" customHeight="1" thickTop="1" thickBot="1" x14ac:dyDescent="0.25"/>
    <row r="84" spans="1:17" ht="26.25" customHeight="1" thickTop="1" x14ac:dyDescent="0.2">
      <c r="A84" s="9" t="s">
        <v>7</v>
      </c>
      <c r="B84" s="10" t="s">
        <v>8</v>
      </c>
      <c r="C84" s="10"/>
      <c r="D84" s="165"/>
      <c r="E84" s="147" t="s">
        <v>9</v>
      </c>
      <c r="F84" s="11" t="s">
        <v>10</v>
      </c>
      <c r="G84" s="11" t="s">
        <v>11</v>
      </c>
      <c r="H84" s="152"/>
      <c r="I84" s="11" t="s">
        <v>12</v>
      </c>
      <c r="J84" s="12"/>
      <c r="K84" s="165" t="s">
        <v>13</v>
      </c>
      <c r="L84" s="11" t="s">
        <v>9</v>
      </c>
      <c r="M84" s="11" t="s">
        <v>10</v>
      </c>
      <c r="N84" s="11" t="s">
        <v>11</v>
      </c>
      <c r="O84" s="152"/>
      <c r="P84" s="11" t="s">
        <v>14</v>
      </c>
      <c r="Q84" s="13" t="s">
        <v>15</v>
      </c>
    </row>
    <row r="85" spans="1:17" x14ac:dyDescent="0.2">
      <c r="A85" s="14">
        <v>6</v>
      </c>
      <c r="B85" s="15" t="s">
        <v>54</v>
      </c>
      <c r="C85" s="15"/>
      <c r="D85" s="166"/>
      <c r="E85" s="148" t="s">
        <v>26</v>
      </c>
      <c r="F85" s="61">
        <v>1</v>
      </c>
      <c r="G85" s="61">
        <v>72</v>
      </c>
      <c r="H85" s="153" t="s">
        <v>24</v>
      </c>
      <c r="I85" s="19">
        <f t="shared" ref="I85:I96" si="10">F85*G85</f>
        <v>72</v>
      </c>
      <c r="J85" s="20"/>
      <c r="K85" s="166"/>
      <c r="L85" s="16" t="s">
        <v>52</v>
      </c>
      <c r="M85" s="62">
        <v>2</v>
      </c>
      <c r="N85" s="62">
        <v>93</v>
      </c>
      <c r="O85" s="22" t="s">
        <v>20</v>
      </c>
      <c r="P85" s="23">
        <f t="shared" ref="P85:P96" si="11">M85*N85*0.8</f>
        <v>148.80000000000001</v>
      </c>
      <c r="Q85" s="168">
        <f>(I97+P97)/(F97+(0.8*M97))</f>
        <v>84.646551724137936</v>
      </c>
    </row>
    <row r="86" spans="1:17" ht="15" customHeight="1" x14ac:dyDescent="0.25">
      <c r="A86" s="24"/>
      <c r="B86" s="24"/>
      <c r="C86" s="24"/>
      <c r="D86" s="166"/>
      <c r="E86" s="148" t="s">
        <v>50</v>
      </c>
      <c r="F86" s="63">
        <v>2</v>
      </c>
      <c r="G86" s="62">
        <v>92</v>
      </c>
      <c r="H86" s="153" t="s">
        <v>18</v>
      </c>
      <c r="I86" s="19">
        <f t="shared" si="10"/>
        <v>184</v>
      </c>
      <c r="J86" s="26"/>
      <c r="K86" s="166"/>
      <c r="L86" s="16" t="s">
        <v>36</v>
      </c>
      <c r="M86" s="62">
        <v>2</v>
      </c>
      <c r="N86" s="62">
        <v>90</v>
      </c>
      <c r="O86" s="153" t="s">
        <v>20</v>
      </c>
      <c r="P86" s="23">
        <f t="shared" si="11"/>
        <v>144</v>
      </c>
      <c r="Q86" s="166"/>
    </row>
    <row r="87" spans="1:17" ht="15" customHeight="1" x14ac:dyDescent="0.25">
      <c r="A87" s="24"/>
      <c r="B87" s="24"/>
      <c r="C87" s="24"/>
      <c r="D87" s="166"/>
      <c r="E87" s="148" t="s">
        <v>35</v>
      </c>
      <c r="F87" s="62">
        <v>1</v>
      </c>
      <c r="G87" s="21">
        <v>75</v>
      </c>
      <c r="H87" s="153" t="s">
        <v>24</v>
      </c>
      <c r="I87" s="19">
        <f t="shared" si="10"/>
        <v>75</v>
      </c>
      <c r="J87" s="26"/>
      <c r="K87" s="166"/>
      <c r="L87" s="17" t="s">
        <v>38</v>
      </c>
      <c r="M87" s="61">
        <v>2</v>
      </c>
      <c r="N87" s="61">
        <v>90</v>
      </c>
      <c r="O87" s="153" t="s">
        <v>20</v>
      </c>
      <c r="P87" s="23">
        <f t="shared" si="11"/>
        <v>144</v>
      </c>
      <c r="Q87" s="166"/>
    </row>
    <row r="88" spans="1:17" ht="15" customHeight="1" x14ac:dyDescent="0.25">
      <c r="A88" s="24"/>
      <c r="B88" s="24"/>
      <c r="C88" s="24"/>
      <c r="D88" s="166"/>
      <c r="E88" s="148" t="s">
        <v>37</v>
      </c>
      <c r="F88" s="61">
        <v>1</v>
      </c>
      <c r="G88" s="17">
        <v>75</v>
      </c>
      <c r="H88" s="153" t="s">
        <v>24</v>
      </c>
      <c r="I88" s="19">
        <f t="shared" si="10"/>
        <v>75</v>
      </c>
      <c r="J88" s="26"/>
      <c r="K88" s="166"/>
      <c r="L88" s="17" t="s">
        <v>25</v>
      </c>
      <c r="M88" s="61">
        <v>2</v>
      </c>
      <c r="N88" s="18">
        <v>90</v>
      </c>
      <c r="O88" s="153" t="s">
        <v>20</v>
      </c>
      <c r="P88" s="23">
        <f t="shared" si="11"/>
        <v>144</v>
      </c>
      <c r="Q88" s="166"/>
    </row>
    <row r="89" spans="1:17" ht="15" customHeight="1" x14ac:dyDescent="0.25">
      <c r="A89" s="24"/>
      <c r="B89" s="24"/>
      <c r="C89" s="24"/>
      <c r="D89" s="166"/>
      <c r="E89" s="148" t="s">
        <v>29</v>
      </c>
      <c r="F89" s="61">
        <v>3</v>
      </c>
      <c r="G89" s="61">
        <v>76</v>
      </c>
      <c r="H89" s="153" t="s">
        <v>18</v>
      </c>
      <c r="I89" s="19">
        <f t="shared" si="10"/>
        <v>228</v>
      </c>
      <c r="J89" s="26"/>
      <c r="K89" s="166"/>
      <c r="L89" s="17" t="s">
        <v>55</v>
      </c>
      <c r="M89" s="61">
        <v>1</v>
      </c>
      <c r="N89" s="18">
        <v>75</v>
      </c>
      <c r="O89" s="153" t="s">
        <v>28</v>
      </c>
      <c r="P89" s="23">
        <f t="shared" si="11"/>
        <v>60</v>
      </c>
      <c r="Q89" s="166"/>
    </row>
    <row r="90" spans="1:17" ht="15" customHeight="1" x14ac:dyDescent="0.25">
      <c r="A90" s="24"/>
      <c r="B90" s="24"/>
      <c r="C90" s="24"/>
      <c r="D90" s="166"/>
      <c r="E90" s="148" t="s">
        <v>30</v>
      </c>
      <c r="F90" s="61">
        <v>3</v>
      </c>
      <c r="G90" s="61">
        <v>85</v>
      </c>
      <c r="H90" s="153" t="s">
        <v>18</v>
      </c>
      <c r="I90" s="19">
        <f t="shared" si="10"/>
        <v>255</v>
      </c>
      <c r="J90" s="20"/>
      <c r="K90" s="166"/>
      <c r="L90" s="21"/>
      <c r="M90" s="21"/>
      <c r="N90" s="21"/>
      <c r="O90" s="153"/>
      <c r="P90" s="23">
        <f t="shared" si="11"/>
        <v>0</v>
      </c>
      <c r="Q90" s="166"/>
    </row>
    <row r="91" spans="1:17" ht="15" customHeight="1" x14ac:dyDescent="0.25">
      <c r="A91" s="24"/>
      <c r="B91" s="24"/>
      <c r="C91" s="24"/>
      <c r="D91" s="166"/>
      <c r="E91" s="148" t="s">
        <v>23</v>
      </c>
      <c r="F91" s="61">
        <v>2</v>
      </c>
      <c r="G91" s="61">
        <v>92</v>
      </c>
      <c r="H91" s="22" t="s">
        <v>24</v>
      </c>
      <c r="I91" s="19">
        <f t="shared" si="10"/>
        <v>184</v>
      </c>
      <c r="J91" s="26"/>
      <c r="K91" s="166"/>
      <c r="L91" s="21"/>
      <c r="M91" s="25"/>
      <c r="N91" s="25"/>
      <c r="O91" s="153"/>
      <c r="P91" s="23">
        <f t="shared" si="11"/>
        <v>0</v>
      </c>
      <c r="Q91" s="166"/>
    </row>
    <row r="92" spans="1:17" ht="15" customHeight="1" x14ac:dyDescent="0.25">
      <c r="A92" s="24"/>
      <c r="B92" s="24"/>
      <c r="C92" s="24"/>
      <c r="D92" s="166"/>
      <c r="E92" s="148" t="s">
        <v>31</v>
      </c>
      <c r="F92" s="61">
        <v>2</v>
      </c>
      <c r="G92" s="61">
        <v>85</v>
      </c>
      <c r="H92" s="22" t="s">
        <v>18</v>
      </c>
      <c r="I92" s="19">
        <f t="shared" si="10"/>
        <v>170</v>
      </c>
      <c r="J92" s="26"/>
      <c r="K92" s="166"/>
      <c r="L92" s="21"/>
      <c r="M92" s="25"/>
      <c r="N92" s="25"/>
      <c r="O92" s="153"/>
      <c r="P92" s="23">
        <f t="shared" si="11"/>
        <v>0</v>
      </c>
      <c r="Q92" s="166"/>
    </row>
    <row r="93" spans="1:17" ht="15" customHeight="1" x14ac:dyDescent="0.25">
      <c r="A93" s="24"/>
      <c r="B93" s="24"/>
      <c r="C93" s="24"/>
      <c r="D93" s="166"/>
      <c r="E93" s="148" t="s">
        <v>33</v>
      </c>
      <c r="F93" s="61">
        <v>1</v>
      </c>
      <c r="G93" s="61">
        <v>80</v>
      </c>
      <c r="H93" s="22" t="s">
        <v>18</v>
      </c>
      <c r="I93" s="19">
        <f t="shared" si="10"/>
        <v>80</v>
      </c>
      <c r="J93" s="20"/>
      <c r="K93" s="166"/>
      <c r="L93" s="21"/>
      <c r="M93" s="25"/>
      <c r="N93" s="25"/>
      <c r="O93" s="153"/>
      <c r="P93" s="23">
        <f t="shared" si="11"/>
        <v>0</v>
      </c>
      <c r="Q93" s="166"/>
    </row>
    <row r="94" spans="1:17" ht="15" customHeight="1" x14ac:dyDescent="0.25">
      <c r="A94" s="24"/>
      <c r="B94" s="24"/>
      <c r="C94" s="24"/>
      <c r="D94" s="166"/>
      <c r="E94" s="148"/>
      <c r="F94" s="18"/>
      <c r="G94" s="18"/>
      <c r="H94" s="22"/>
      <c r="I94" s="19">
        <f t="shared" si="10"/>
        <v>0</v>
      </c>
      <c r="J94" s="20"/>
      <c r="K94" s="166"/>
      <c r="L94" s="21"/>
      <c r="M94" s="25"/>
      <c r="N94" s="25"/>
      <c r="O94" s="153"/>
      <c r="P94" s="23">
        <f t="shared" si="11"/>
        <v>0</v>
      </c>
      <c r="Q94" s="166"/>
    </row>
    <row r="95" spans="1:17" ht="15" customHeight="1" x14ac:dyDescent="0.25">
      <c r="A95" s="24"/>
      <c r="B95" s="24"/>
      <c r="C95" s="24"/>
      <c r="D95" s="166"/>
      <c r="E95" s="148"/>
      <c r="F95" s="27"/>
      <c r="G95" s="17"/>
      <c r="H95" s="22"/>
      <c r="I95" s="19">
        <f t="shared" si="10"/>
        <v>0</v>
      </c>
      <c r="J95" s="20"/>
      <c r="K95" s="166"/>
      <c r="L95" s="28"/>
      <c r="M95" s="18"/>
      <c r="N95" s="18"/>
      <c r="O95" s="153"/>
      <c r="P95" s="23">
        <f t="shared" si="11"/>
        <v>0</v>
      </c>
      <c r="Q95" s="166"/>
    </row>
    <row r="96" spans="1:17" ht="15" customHeight="1" x14ac:dyDescent="0.25">
      <c r="A96" s="24"/>
      <c r="B96" s="24"/>
      <c r="C96" s="24"/>
      <c r="D96" s="167"/>
      <c r="E96" s="149"/>
      <c r="F96" s="18"/>
      <c r="G96" s="18"/>
      <c r="H96" s="153"/>
      <c r="I96" s="19">
        <f t="shared" si="10"/>
        <v>0</v>
      </c>
      <c r="J96" s="20"/>
      <c r="K96" s="167"/>
      <c r="L96" s="17"/>
      <c r="M96" s="18"/>
      <c r="N96" s="18"/>
      <c r="O96" s="153"/>
      <c r="P96" s="23">
        <f t="shared" si="11"/>
        <v>0</v>
      </c>
      <c r="Q96" s="166"/>
    </row>
    <row r="97" spans="1:17" ht="15.75" customHeight="1" thickBot="1" x14ac:dyDescent="0.3">
      <c r="A97" s="29"/>
      <c r="B97" s="29"/>
      <c r="C97" s="29"/>
      <c r="D97" s="30"/>
      <c r="E97" s="150"/>
      <c r="F97" s="32">
        <f>SUM(F85:F96)</f>
        <v>16</v>
      </c>
      <c r="G97" s="32">
        <f>SUM(G85:G96)</f>
        <v>732</v>
      </c>
      <c r="H97" s="154"/>
      <c r="I97" s="33">
        <f>SUM(I85:I96)</f>
        <v>1323</v>
      </c>
      <c r="J97" s="34"/>
      <c r="K97" s="30"/>
      <c r="L97" s="31"/>
      <c r="M97" s="32">
        <f>SUM(M85:M96)</f>
        <v>9</v>
      </c>
      <c r="N97" s="32">
        <f>SUM(N85:N96)</f>
        <v>438</v>
      </c>
      <c r="O97" s="154"/>
      <c r="P97" s="32">
        <f>SUM(P85:P96)</f>
        <v>640.79999999999995</v>
      </c>
      <c r="Q97" s="167"/>
    </row>
    <row r="98" spans="1:17" ht="15.75" customHeight="1" thickTop="1" thickBot="1" x14ac:dyDescent="0.25"/>
    <row r="99" spans="1:17" ht="26.25" customHeight="1" thickTop="1" x14ac:dyDescent="0.2">
      <c r="A99" s="9" t="s">
        <v>7</v>
      </c>
      <c r="B99" s="10" t="s">
        <v>8</v>
      </c>
      <c r="C99" s="10"/>
      <c r="D99" s="165"/>
      <c r="E99" s="147" t="s">
        <v>9</v>
      </c>
      <c r="F99" s="11" t="s">
        <v>10</v>
      </c>
      <c r="G99" s="11" t="s">
        <v>11</v>
      </c>
      <c r="H99" s="152"/>
      <c r="I99" s="11" t="s">
        <v>12</v>
      </c>
      <c r="J99" s="12"/>
      <c r="K99" s="165" t="s">
        <v>13</v>
      </c>
      <c r="L99" s="11" t="s">
        <v>9</v>
      </c>
      <c r="M99" s="11" t="s">
        <v>10</v>
      </c>
      <c r="N99" s="11" t="s">
        <v>11</v>
      </c>
      <c r="O99" s="152"/>
      <c r="P99" s="11" t="s">
        <v>14</v>
      </c>
      <c r="Q99" s="13" t="s">
        <v>15</v>
      </c>
    </row>
    <row r="100" spans="1:17" x14ac:dyDescent="0.2">
      <c r="A100" s="14">
        <v>7</v>
      </c>
      <c r="B100" s="15" t="s">
        <v>56</v>
      </c>
      <c r="C100" s="15"/>
      <c r="D100" s="166"/>
      <c r="E100" s="148" t="s">
        <v>17</v>
      </c>
      <c r="F100" s="61">
        <v>2</v>
      </c>
      <c r="G100" s="61">
        <v>85</v>
      </c>
      <c r="H100" s="153" t="s">
        <v>18</v>
      </c>
      <c r="I100" s="19">
        <f t="shared" ref="I100:I111" si="12">F100*G100</f>
        <v>170</v>
      </c>
      <c r="J100" s="20"/>
      <c r="K100" s="166"/>
      <c r="L100" s="16" t="s">
        <v>19</v>
      </c>
      <c r="M100" s="62">
        <v>2</v>
      </c>
      <c r="N100" s="62">
        <v>87</v>
      </c>
      <c r="O100" s="22" t="s">
        <v>20</v>
      </c>
      <c r="P100" s="23">
        <f t="shared" ref="P100:P111" si="13">M100*N100*0.8</f>
        <v>139.20000000000002</v>
      </c>
      <c r="Q100" s="168">
        <f>(I112+P112)/(F112+(0.8*M112))</f>
        <v>84.861386138613867</v>
      </c>
    </row>
    <row r="101" spans="1:17" ht="15" customHeight="1" x14ac:dyDescent="0.25">
      <c r="A101" s="24"/>
      <c r="B101" s="24"/>
      <c r="C101" s="24"/>
      <c r="D101" s="166"/>
      <c r="E101" s="148" t="s">
        <v>21</v>
      </c>
      <c r="F101" s="63">
        <v>2</v>
      </c>
      <c r="G101" s="62">
        <v>82</v>
      </c>
      <c r="H101" s="153" t="s">
        <v>18</v>
      </c>
      <c r="I101" s="19">
        <f t="shared" si="12"/>
        <v>164</v>
      </c>
      <c r="J101" s="26"/>
      <c r="K101" s="166"/>
      <c r="L101" s="16" t="s">
        <v>25</v>
      </c>
      <c r="M101" s="62">
        <v>2</v>
      </c>
      <c r="N101" s="21">
        <v>90</v>
      </c>
      <c r="O101" s="153" t="s">
        <v>20</v>
      </c>
      <c r="P101" s="23">
        <f t="shared" si="13"/>
        <v>144</v>
      </c>
      <c r="Q101" s="166"/>
    </row>
    <row r="102" spans="1:17" ht="15" customHeight="1" x14ac:dyDescent="0.25">
      <c r="A102" s="24"/>
      <c r="B102" s="24"/>
      <c r="C102" s="24"/>
      <c r="D102" s="166"/>
      <c r="E102" s="148" t="s">
        <v>40</v>
      </c>
      <c r="F102" s="62">
        <v>2</v>
      </c>
      <c r="G102" s="62">
        <v>91</v>
      </c>
      <c r="H102" s="153" t="s">
        <v>18</v>
      </c>
      <c r="I102" s="19">
        <f t="shared" si="12"/>
        <v>182</v>
      </c>
      <c r="J102" s="26"/>
      <c r="K102" s="166"/>
      <c r="L102" s="17"/>
      <c r="M102" s="17"/>
      <c r="N102" s="18"/>
      <c r="O102" s="153"/>
      <c r="P102" s="23">
        <f t="shared" si="13"/>
        <v>0</v>
      </c>
      <c r="Q102" s="166"/>
    </row>
    <row r="103" spans="1:17" ht="15" customHeight="1" x14ac:dyDescent="0.25">
      <c r="A103" s="24"/>
      <c r="B103" s="24"/>
      <c r="C103" s="24"/>
      <c r="D103" s="166"/>
      <c r="E103" s="148" t="s">
        <v>29</v>
      </c>
      <c r="F103" s="61">
        <v>3</v>
      </c>
      <c r="G103" s="61">
        <v>71</v>
      </c>
      <c r="H103" s="153" t="s">
        <v>18</v>
      </c>
      <c r="I103" s="19">
        <f t="shared" si="12"/>
        <v>213</v>
      </c>
      <c r="J103" s="26"/>
      <c r="K103" s="166"/>
      <c r="L103" s="17"/>
      <c r="M103" s="17"/>
      <c r="N103" s="18"/>
      <c r="O103" s="153"/>
      <c r="P103" s="23">
        <f t="shared" si="13"/>
        <v>0</v>
      </c>
      <c r="Q103" s="166"/>
    </row>
    <row r="104" spans="1:17" ht="15" customHeight="1" x14ac:dyDescent="0.25">
      <c r="A104" s="24"/>
      <c r="B104" s="24"/>
      <c r="C104" s="24"/>
      <c r="D104" s="166"/>
      <c r="E104" s="148" t="s">
        <v>30</v>
      </c>
      <c r="F104" s="61">
        <v>3</v>
      </c>
      <c r="G104" s="61">
        <v>85</v>
      </c>
      <c r="H104" s="153" t="s">
        <v>18</v>
      </c>
      <c r="I104" s="19">
        <f t="shared" si="12"/>
        <v>255</v>
      </c>
      <c r="J104" s="26"/>
      <c r="K104" s="166"/>
      <c r="L104" s="17"/>
      <c r="M104" s="17"/>
      <c r="N104" s="18"/>
      <c r="O104" s="153"/>
      <c r="P104" s="23">
        <f t="shared" si="13"/>
        <v>0</v>
      </c>
      <c r="Q104" s="166"/>
    </row>
    <row r="105" spans="1:17" ht="15" customHeight="1" x14ac:dyDescent="0.25">
      <c r="A105" s="24"/>
      <c r="B105" s="24"/>
      <c r="C105" s="24"/>
      <c r="D105" s="166"/>
      <c r="E105" s="148" t="s">
        <v>23</v>
      </c>
      <c r="F105" s="61">
        <v>2</v>
      </c>
      <c r="G105" s="61">
        <v>87</v>
      </c>
      <c r="H105" s="153" t="s">
        <v>24</v>
      </c>
      <c r="I105" s="19">
        <f t="shared" si="12"/>
        <v>174</v>
      </c>
      <c r="J105" s="20"/>
      <c r="K105" s="166"/>
      <c r="L105" s="21"/>
      <c r="M105" s="21"/>
      <c r="N105" s="21"/>
      <c r="O105" s="153"/>
      <c r="P105" s="23">
        <f t="shared" si="13"/>
        <v>0</v>
      </c>
      <c r="Q105" s="166"/>
    </row>
    <row r="106" spans="1:17" ht="15" customHeight="1" x14ac:dyDescent="0.25">
      <c r="A106" s="24"/>
      <c r="B106" s="24"/>
      <c r="C106" s="24"/>
      <c r="D106" s="166"/>
      <c r="E106" s="148" t="s">
        <v>32</v>
      </c>
      <c r="F106" s="61">
        <v>2</v>
      </c>
      <c r="G106" s="61">
        <v>95</v>
      </c>
      <c r="H106" s="22" t="s">
        <v>18</v>
      </c>
      <c r="I106" s="19">
        <f t="shared" si="12"/>
        <v>190</v>
      </c>
      <c r="J106" s="26"/>
      <c r="K106" s="166"/>
      <c r="L106" s="21"/>
      <c r="M106" s="25"/>
      <c r="N106" s="25"/>
      <c r="O106" s="153"/>
      <c r="P106" s="23">
        <f t="shared" si="13"/>
        <v>0</v>
      </c>
      <c r="Q106" s="166"/>
    </row>
    <row r="107" spans="1:17" ht="15" customHeight="1" x14ac:dyDescent="0.25">
      <c r="A107" s="24"/>
      <c r="B107" s="24"/>
      <c r="C107" s="24"/>
      <c r="D107" s="166"/>
      <c r="E107" s="148" t="s">
        <v>33</v>
      </c>
      <c r="F107" s="61">
        <v>1</v>
      </c>
      <c r="G107" s="61">
        <v>83</v>
      </c>
      <c r="H107" s="22" t="s">
        <v>18</v>
      </c>
      <c r="I107" s="19">
        <f t="shared" si="12"/>
        <v>83</v>
      </c>
      <c r="J107" s="26"/>
      <c r="K107" s="166"/>
      <c r="L107" s="21"/>
      <c r="M107" s="25"/>
      <c r="N107" s="25"/>
      <c r="O107" s="153"/>
      <c r="P107" s="23">
        <f t="shared" si="13"/>
        <v>0</v>
      </c>
      <c r="Q107" s="166"/>
    </row>
    <row r="108" spans="1:17" ht="15" customHeight="1" x14ac:dyDescent="0.25">
      <c r="A108" s="24"/>
      <c r="B108" s="24"/>
      <c r="C108" s="24"/>
      <c r="D108" s="166"/>
      <c r="E108" s="148"/>
      <c r="F108" s="17"/>
      <c r="G108" s="17"/>
      <c r="H108" s="22"/>
      <c r="I108" s="19">
        <f t="shared" si="12"/>
        <v>0</v>
      </c>
      <c r="J108" s="20"/>
      <c r="K108" s="166"/>
      <c r="L108" s="21"/>
      <c r="M108" s="25"/>
      <c r="N108" s="25"/>
      <c r="O108" s="153"/>
      <c r="P108" s="23">
        <f t="shared" si="13"/>
        <v>0</v>
      </c>
      <c r="Q108" s="166"/>
    </row>
    <row r="109" spans="1:17" ht="15" customHeight="1" x14ac:dyDescent="0.25">
      <c r="A109" s="24"/>
      <c r="B109" s="24"/>
      <c r="C109" s="24"/>
      <c r="D109" s="166"/>
      <c r="E109" s="148"/>
      <c r="F109" s="18"/>
      <c r="G109" s="18"/>
      <c r="H109" s="22"/>
      <c r="I109" s="19">
        <f t="shared" si="12"/>
        <v>0</v>
      </c>
      <c r="J109" s="20"/>
      <c r="K109" s="166"/>
      <c r="L109" s="21"/>
      <c r="M109" s="25"/>
      <c r="N109" s="25"/>
      <c r="O109" s="153"/>
      <c r="P109" s="23">
        <f t="shared" si="13"/>
        <v>0</v>
      </c>
      <c r="Q109" s="166"/>
    </row>
    <row r="110" spans="1:17" ht="15" customHeight="1" x14ac:dyDescent="0.25">
      <c r="A110" s="24"/>
      <c r="B110" s="24"/>
      <c r="C110" s="24"/>
      <c r="D110" s="166"/>
      <c r="E110" s="148"/>
      <c r="F110" s="27"/>
      <c r="G110" s="17"/>
      <c r="H110" s="22"/>
      <c r="I110" s="19">
        <f t="shared" si="12"/>
        <v>0</v>
      </c>
      <c r="J110" s="20"/>
      <c r="K110" s="166"/>
      <c r="L110" s="28"/>
      <c r="M110" s="18"/>
      <c r="N110" s="18"/>
      <c r="O110" s="153"/>
      <c r="P110" s="23">
        <f t="shared" si="13"/>
        <v>0</v>
      </c>
      <c r="Q110" s="166"/>
    </row>
    <row r="111" spans="1:17" ht="15" customHeight="1" x14ac:dyDescent="0.25">
      <c r="A111" s="24"/>
      <c r="B111" s="24"/>
      <c r="C111" s="24"/>
      <c r="D111" s="167"/>
      <c r="E111" s="149"/>
      <c r="F111" s="18"/>
      <c r="G111" s="18"/>
      <c r="H111" s="153"/>
      <c r="I111" s="19">
        <f t="shared" si="12"/>
        <v>0</v>
      </c>
      <c r="J111" s="20"/>
      <c r="K111" s="167"/>
      <c r="L111" s="17"/>
      <c r="M111" s="18"/>
      <c r="N111" s="18"/>
      <c r="O111" s="153"/>
      <c r="P111" s="23">
        <f t="shared" si="13"/>
        <v>0</v>
      </c>
      <c r="Q111" s="166"/>
    </row>
    <row r="112" spans="1:17" ht="15.75" customHeight="1" thickBot="1" x14ac:dyDescent="0.3">
      <c r="A112" s="29"/>
      <c r="B112" s="29"/>
      <c r="C112" s="29"/>
      <c r="D112" s="30"/>
      <c r="E112" s="150"/>
      <c r="F112" s="32">
        <f>SUM(F100:F111)</f>
        <v>17</v>
      </c>
      <c r="G112" s="32">
        <f>SUM(G100:G111)</f>
        <v>679</v>
      </c>
      <c r="H112" s="154"/>
      <c r="I112" s="33">
        <f>SUM(I100:I111)</f>
        <v>1431</v>
      </c>
      <c r="J112" s="34"/>
      <c r="K112" s="30"/>
      <c r="L112" s="31"/>
      <c r="M112" s="32">
        <f>SUM(M100:M111)</f>
        <v>4</v>
      </c>
      <c r="N112" s="32">
        <f>SUM(N100:N111)</f>
        <v>177</v>
      </c>
      <c r="O112" s="154"/>
      <c r="P112" s="32">
        <f>SUM(P100:P111)</f>
        <v>283.20000000000005</v>
      </c>
      <c r="Q112" s="167"/>
    </row>
    <row r="113" spans="1:17" ht="15.75" customHeight="1" thickTop="1" thickBot="1" x14ac:dyDescent="0.25"/>
    <row r="114" spans="1:17" ht="26.25" customHeight="1" thickTop="1" x14ac:dyDescent="0.2">
      <c r="A114" s="9" t="s">
        <v>7</v>
      </c>
      <c r="B114" s="10" t="s">
        <v>8</v>
      </c>
      <c r="C114" s="10"/>
      <c r="D114" s="165"/>
      <c r="E114" s="147" t="s">
        <v>9</v>
      </c>
      <c r="F114" s="11" t="s">
        <v>10</v>
      </c>
      <c r="G114" s="11" t="s">
        <v>11</v>
      </c>
      <c r="H114" s="152"/>
      <c r="I114" s="11" t="s">
        <v>12</v>
      </c>
      <c r="J114" s="12"/>
      <c r="K114" s="165" t="s">
        <v>13</v>
      </c>
      <c r="L114" s="11" t="s">
        <v>9</v>
      </c>
      <c r="M114" s="11" t="s">
        <v>10</v>
      </c>
      <c r="N114" s="11" t="s">
        <v>11</v>
      </c>
      <c r="O114" s="152"/>
      <c r="P114" s="11" t="s">
        <v>14</v>
      </c>
      <c r="Q114" s="13" t="s">
        <v>15</v>
      </c>
    </row>
    <row r="115" spans="1:17" x14ac:dyDescent="0.2">
      <c r="A115" s="14">
        <v>8</v>
      </c>
      <c r="B115" s="15" t="s">
        <v>57</v>
      </c>
      <c r="C115" s="15"/>
      <c r="D115" s="166"/>
      <c r="E115" s="148" t="s">
        <v>17</v>
      </c>
      <c r="F115" s="61">
        <v>2</v>
      </c>
      <c r="G115" s="61">
        <v>85</v>
      </c>
      <c r="H115" s="153" t="s">
        <v>18</v>
      </c>
      <c r="I115" s="19">
        <f t="shared" ref="I115:I126" si="14">F115*G115</f>
        <v>170</v>
      </c>
      <c r="J115" s="20"/>
      <c r="K115" s="166"/>
      <c r="L115" s="16" t="s">
        <v>39</v>
      </c>
      <c r="M115" s="62">
        <v>1</v>
      </c>
      <c r="N115" s="62">
        <v>85</v>
      </c>
      <c r="O115" s="22" t="s">
        <v>28</v>
      </c>
      <c r="P115" s="23">
        <f t="shared" ref="P115:P126" si="15">M115*N115*0.8</f>
        <v>68</v>
      </c>
      <c r="Q115" s="168">
        <f>(I127+P127)/(F127+(0.8*M127))</f>
        <v>84.818965517241381</v>
      </c>
    </row>
    <row r="116" spans="1:17" ht="15" customHeight="1" x14ac:dyDescent="0.25">
      <c r="A116" s="24"/>
      <c r="B116" s="24"/>
      <c r="C116" s="24"/>
      <c r="D116" s="166"/>
      <c r="E116" s="148" t="s">
        <v>21</v>
      </c>
      <c r="F116" s="63">
        <v>2</v>
      </c>
      <c r="G116" s="62">
        <v>82</v>
      </c>
      <c r="H116" s="153" t="s">
        <v>18</v>
      </c>
      <c r="I116" s="19">
        <f t="shared" si="14"/>
        <v>164</v>
      </c>
      <c r="J116" s="26"/>
      <c r="K116" s="166"/>
      <c r="L116" s="16" t="s">
        <v>19</v>
      </c>
      <c r="M116" s="62">
        <v>2</v>
      </c>
      <c r="N116" s="62">
        <v>90</v>
      </c>
      <c r="O116" s="153" t="s">
        <v>20</v>
      </c>
      <c r="P116" s="23">
        <f t="shared" si="15"/>
        <v>144</v>
      </c>
      <c r="Q116" s="166"/>
    </row>
    <row r="117" spans="1:17" ht="15" customHeight="1" x14ac:dyDescent="0.25">
      <c r="A117" s="24"/>
      <c r="B117" s="24"/>
      <c r="C117" s="24"/>
      <c r="D117" s="166"/>
      <c r="E117" s="148" t="s">
        <v>29</v>
      </c>
      <c r="F117" s="62">
        <v>3</v>
      </c>
      <c r="G117" s="62">
        <v>76</v>
      </c>
      <c r="H117" s="153" t="s">
        <v>18</v>
      </c>
      <c r="I117" s="19">
        <f t="shared" si="14"/>
        <v>228</v>
      </c>
      <c r="J117" s="26"/>
      <c r="K117" s="166"/>
      <c r="L117" s="17" t="s">
        <v>58</v>
      </c>
      <c r="M117" s="61">
        <v>2</v>
      </c>
      <c r="N117" s="61">
        <v>89</v>
      </c>
      <c r="O117" s="153" t="s">
        <v>28</v>
      </c>
      <c r="P117" s="23">
        <f t="shared" si="15"/>
        <v>142.4</v>
      </c>
      <c r="Q117" s="166"/>
    </row>
    <row r="118" spans="1:17" ht="15" customHeight="1" x14ac:dyDescent="0.25">
      <c r="A118" s="24"/>
      <c r="B118" s="24"/>
      <c r="C118" s="24"/>
      <c r="D118" s="166"/>
      <c r="E118" s="148" t="s">
        <v>30</v>
      </c>
      <c r="F118" s="61">
        <v>3</v>
      </c>
      <c r="G118" s="61">
        <v>82</v>
      </c>
      <c r="H118" s="153" t="s">
        <v>18</v>
      </c>
      <c r="I118" s="19">
        <f t="shared" si="14"/>
        <v>246</v>
      </c>
      <c r="J118" s="26"/>
      <c r="K118" s="166"/>
      <c r="L118" s="17" t="s">
        <v>44</v>
      </c>
      <c r="M118" s="61">
        <v>2</v>
      </c>
      <c r="N118" s="61">
        <v>89</v>
      </c>
      <c r="O118" s="153" t="s">
        <v>20</v>
      </c>
      <c r="P118" s="23">
        <f t="shared" si="15"/>
        <v>142.4</v>
      </c>
      <c r="Q118" s="166"/>
    </row>
    <row r="119" spans="1:17" ht="15" customHeight="1" x14ac:dyDescent="0.25">
      <c r="A119" s="24"/>
      <c r="B119" s="24"/>
      <c r="C119" s="24"/>
      <c r="D119" s="166"/>
      <c r="E119" s="148" t="s">
        <v>23</v>
      </c>
      <c r="F119" s="61">
        <v>2</v>
      </c>
      <c r="G119" s="61">
        <v>85</v>
      </c>
      <c r="H119" s="153" t="s">
        <v>24</v>
      </c>
      <c r="I119" s="19">
        <f t="shared" si="14"/>
        <v>170</v>
      </c>
      <c r="J119" s="26"/>
      <c r="K119" s="166"/>
      <c r="L119" s="17" t="s">
        <v>25</v>
      </c>
      <c r="M119" s="61">
        <v>2</v>
      </c>
      <c r="N119" s="18">
        <v>90</v>
      </c>
      <c r="O119" s="153" t="s">
        <v>20</v>
      </c>
      <c r="P119" s="23">
        <f t="shared" si="15"/>
        <v>144</v>
      </c>
      <c r="Q119" s="166"/>
    </row>
    <row r="120" spans="1:17" ht="15" customHeight="1" x14ac:dyDescent="0.25">
      <c r="A120" s="24"/>
      <c r="B120" s="24"/>
      <c r="C120" s="24"/>
      <c r="D120" s="166"/>
      <c r="E120" s="148" t="s">
        <v>26</v>
      </c>
      <c r="F120" s="61">
        <v>1</v>
      </c>
      <c r="G120" s="61">
        <v>87</v>
      </c>
      <c r="H120" s="153" t="s">
        <v>24</v>
      </c>
      <c r="I120" s="19">
        <f t="shared" si="14"/>
        <v>87</v>
      </c>
      <c r="J120" s="20"/>
      <c r="K120" s="166"/>
      <c r="L120" s="21"/>
      <c r="M120" s="21"/>
      <c r="N120" s="21"/>
      <c r="O120" s="153"/>
      <c r="P120" s="23">
        <f t="shared" si="15"/>
        <v>0</v>
      </c>
      <c r="Q120" s="166"/>
    </row>
    <row r="121" spans="1:17" ht="15" customHeight="1" x14ac:dyDescent="0.25">
      <c r="A121" s="24"/>
      <c r="B121" s="24"/>
      <c r="C121" s="24"/>
      <c r="D121" s="166"/>
      <c r="E121" s="148" t="s">
        <v>32</v>
      </c>
      <c r="F121" s="61">
        <v>2</v>
      </c>
      <c r="G121" s="61">
        <v>87</v>
      </c>
      <c r="H121" s="22" t="s">
        <v>18</v>
      </c>
      <c r="I121" s="19">
        <f t="shared" si="14"/>
        <v>174</v>
      </c>
      <c r="J121" s="26"/>
      <c r="K121" s="166"/>
      <c r="L121" s="21"/>
      <c r="M121" s="25"/>
      <c r="N121" s="25"/>
      <c r="O121" s="153"/>
      <c r="P121" s="23">
        <f t="shared" si="15"/>
        <v>0</v>
      </c>
      <c r="Q121" s="166"/>
    </row>
    <row r="122" spans="1:17" ht="15" customHeight="1" x14ac:dyDescent="0.25">
      <c r="A122" s="24"/>
      <c r="B122" s="24"/>
      <c r="C122" s="24"/>
      <c r="D122" s="166"/>
      <c r="E122" s="148" t="s">
        <v>33</v>
      </c>
      <c r="F122" s="61">
        <v>1</v>
      </c>
      <c r="G122" s="61">
        <v>88</v>
      </c>
      <c r="H122" s="22" t="s">
        <v>18</v>
      </c>
      <c r="I122" s="19">
        <f t="shared" si="14"/>
        <v>88</v>
      </c>
      <c r="J122" s="26"/>
      <c r="K122" s="166"/>
      <c r="L122" s="21"/>
      <c r="M122" s="25"/>
      <c r="N122" s="25"/>
      <c r="O122" s="153"/>
      <c r="P122" s="23">
        <f t="shared" si="15"/>
        <v>0</v>
      </c>
      <c r="Q122" s="166"/>
    </row>
    <row r="123" spans="1:17" ht="15" customHeight="1" x14ac:dyDescent="0.25">
      <c r="A123" s="24"/>
      <c r="B123" s="24"/>
      <c r="C123" s="24"/>
      <c r="D123" s="166"/>
      <c r="E123" s="148"/>
      <c r="F123" s="17"/>
      <c r="G123" s="17"/>
      <c r="H123" s="22"/>
      <c r="I123" s="19">
        <f t="shared" si="14"/>
        <v>0</v>
      </c>
      <c r="J123" s="20"/>
      <c r="K123" s="166"/>
      <c r="L123" s="21"/>
      <c r="M123" s="25"/>
      <c r="N123" s="25"/>
      <c r="O123" s="153"/>
      <c r="P123" s="23">
        <f t="shared" si="15"/>
        <v>0</v>
      </c>
      <c r="Q123" s="166"/>
    </row>
    <row r="124" spans="1:17" ht="15" customHeight="1" x14ac:dyDescent="0.25">
      <c r="A124" s="24"/>
      <c r="B124" s="24"/>
      <c r="C124" s="24"/>
      <c r="D124" s="166"/>
      <c r="E124" s="148"/>
      <c r="F124" s="18"/>
      <c r="G124" s="18"/>
      <c r="H124" s="22"/>
      <c r="I124" s="19">
        <f t="shared" si="14"/>
        <v>0</v>
      </c>
      <c r="J124" s="20"/>
      <c r="K124" s="166"/>
      <c r="L124" s="21"/>
      <c r="M124" s="25"/>
      <c r="N124" s="25"/>
      <c r="O124" s="153"/>
      <c r="P124" s="23">
        <f t="shared" si="15"/>
        <v>0</v>
      </c>
      <c r="Q124" s="166"/>
    </row>
    <row r="125" spans="1:17" ht="15" customHeight="1" x14ac:dyDescent="0.25">
      <c r="A125" s="24"/>
      <c r="B125" s="24"/>
      <c r="C125" s="24"/>
      <c r="D125" s="166"/>
      <c r="E125" s="148"/>
      <c r="F125" s="27"/>
      <c r="G125" s="17"/>
      <c r="H125" s="22"/>
      <c r="I125" s="19">
        <f t="shared" si="14"/>
        <v>0</v>
      </c>
      <c r="J125" s="20"/>
      <c r="K125" s="166"/>
      <c r="L125" s="28"/>
      <c r="M125" s="18"/>
      <c r="N125" s="18"/>
      <c r="O125" s="153"/>
      <c r="P125" s="23">
        <f t="shared" si="15"/>
        <v>0</v>
      </c>
      <c r="Q125" s="166"/>
    </row>
    <row r="126" spans="1:17" ht="15" customHeight="1" x14ac:dyDescent="0.25">
      <c r="A126" s="24"/>
      <c r="B126" s="24"/>
      <c r="C126" s="24"/>
      <c r="D126" s="167"/>
      <c r="E126" s="149"/>
      <c r="F126" s="18"/>
      <c r="G126" s="18"/>
      <c r="H126" s="153"/>
      <c r="I126" s="19">
        <f t="shared" si="14"/>
        <v>0</v>
      </c>
      <c r="J126" s="20"/>
      <c r="K126" s="167"/>
      <c r="L126" s="17"/>
      <c r="M126" s="18"/>
      <c r="N126" s="18"/>
      <c r="O126" s="153"/>
      <c r="P126" s="23">
        <f t="shared" si="15"/>
        <v>0</v>
      </c>
      <c r="Q126" s="166"/>
    </row>
    <row r="127" spans="1:17" ht="15.75" customHeight="1" thickBot="1" x14ac:dyDescent="0.3">
      <c r="A127" s="29"/>
      <c r="B127" s="29"/>
      <c r="C127" s="29"/>
      <c r="D127" s="30"/>
      <c r="E127" s="150"/>
      <c r="F127" s="32">
        <f>SUM(F115:F126)</f>
        <v>16</v>
      </c>
      <c r="G127" s="32">
        <f>SUM(G115:G126)</f>
        <v>672</v>
      </c>
      <c r="H127" s="154"/>
      <c r="I127" s="33">
        <f>SUM(I115:I126)</f>
        <v>1327</v>
      </c>
      <c r="J127" s="34"/>
      <c r="K127" s="30"/>
      <c r="L127" s="31"/>
      <c r="M127" s="32">
        <f>SUM(M115:M126)</f>
        <v>9</v>
      </c>
      <c r="N127" s="32">
        <f>SUM(N115:N126)</f>
        <v>443</v>
      </c>
      <c r="O127" s="154"/>
      <c r="P127" s="32">
        <f>SUM(P115:P126)</f>
        <v>640.79999999999995</v>
      </c>
      <c r="Q127" s="167"/>
    </row>
    <row r="128" spans="1:17" ht="15.75" customHeight="1" thickTop="1" thickBot="1" x14ac:dyDescent="0.25"/>
    <row r="129" spans="1:17" ht="26.25" customHeight="1" thickTop="1" x14ac:dyDescent="0.2">
      <c r="A129" s="9" t="s">
        <v>7</v>
      </c>
      <c r="B129" s="10" t="s">
        <v>8</v>
      </c>
      <c r="C129" s="10"/>
      <c r="D129" s="165"/>
      <c r="E129" s="147" t="s">
        <v>9</v>
      </c>
      <c r="F129" s="11" t="s">
        <v>10</v>
      </c>
      <c r="G129" s="11" t="s">
        <v>11</v>
      </c>
      <c r="H129" s="152"/>
      <c r="I129" s="11" t="s">
        <v>12</v>
      </c>
      <c r="J129" s="12"/>
      <c r="K129" s="165" t="s">
        <v>13</v>
      </c>
      <c r="L129" s="11" t="s">
        <v>9</v>
      </c>
      <c r="M129" s="11" t="s">
        <v>10</v>
      </c>
      <c r="N129" s="11" t="s">
        <v>11</v>
      </c>
      <c r="O129" s="152"/>
      <c r="P129" s="11" t="s">
        <v>14</v>
      </c>
      <c r="Q129" s="13" t="s">
        <v>15</v>
      </c>
    </row>
    <row r="130" spans="1:17" x14ac:dyDescent="0.2">
      <c r="A130" s="14">
        <v>9</v>
      </c>
      <c r="B130" s="15" t="s">
        <v>59</v>
      </c>
      <c r="C130" s="15"/>
      <c r="D130" s="166"/>
      <c r="E130" s="148" t="s">
        <v>23</v>
      </c>
      <c r="F130" s="61">
        <v>2</v>
      </c>
      <c r="G130" s="61">
        <v>90</v>
      </c>
      <c r="H130" s="153" t="s">
        <v>24</v>
      </c>
      <c r="I130" s="19">
        <f t="shared" ref="I130:I141" si="16">F130*G130</f>
        <v>180</v>
      </c>
      <c r="J130" s="20"/>
      <c r="K130" s="166"/>
      <c r="L130" s="16" t="s">
        <v>51</v>
      </c>
      <c r="M130" s="62">
        <v>2</v>
      </c>
      <c r="N130" s="62">
        <v>90</v>
      </c>
      <c r="O130" s="22" t="s">
        <v>20</v>
      </c>
      <c r="P130" s="23">
        <f t="shared" ref="P130:P141" si="17">M130*N130*0.8</f>
        <v>144</v>
      </c>
      <c r="Q130" s="168">
        <f>(I142+P142)/(F142+(0.8*M142))</f>
        <v>83.544642857142861</v>
      </c>
    </row>
    <row r="131" spans="1:17" ht="15" customHeight="1" x14ac:dyDescent="0.25">
      <c r="A131" s="24"/>
      <c r="B131" s="24"/>
      <c r="C131" s="24"/>
      <c r="D131" s="166"/>
      <c r="E131" s="148" t="s">
        <v>50</v>
      </c>
      <c r="F131" s="63">
        <v>2</v>
      </c>
      <c r="G131" s="62">
        <v>90</v>
      </c>
      <c r="H131" s="153" t="s">
        <v>18</v>
      </c>
      <c r="I131" s="19">
        <f t="shared" si="16"/>
        <v>180</v>
      </c>
      <c r="J131" s="26"/>
      <c r="K131" s="166"/>
      <c r="L131" s="16" t="s">
        <v>43</v>
      </c>
      <c r="M131" s="62">
        <v>1</v>
      </c>
      <c r="N131" s="62">
        <v>88</v>
      </c>
      <c r="O131" s="153" t="s">
        <v>28</v>
      </c>
      <c r="P131" s="23">
        <f t="shared" si="17"/>
        <v>70.400000000000006</v>
      </c>
      <c r="Q131" s="166"/>
    </row>
    <row r="132" spans="1:17" ht="15" customHeight="1" x14ac:dyDescent="0.25">
      <c r="A132" s="24"/>
      <c r="B132" s="24"/>
      <c r="C132" s="24"/>
      <c r="D132" s="166"/>
      <c r="E132" s="148" t="s">
        <v>41</v>
      </c>
      <c r="F132" s="62">
        <v>2</v>
      </c>
      <c r="G132" s="62">
        <v>82</v>
      </c>
      <c r="H132" s="153" t="s">
        <v>18</v>
      </c>
      <c r="I132" s="19">
        <f t="shared" si="16"/>
        <v>164</v>
      </c>
      <c r="J132" s="26"/>
      <c r="K132" s="166"/>
      <c r="L132" s="17" t="s">
        <v>47</v>
      </c>
      <c r="M132" s="61">
        <v>2</v>
      </c>
      <c r="N132" s="61">
        <v>83</v>
      </c>
      <c r="O132" s="153" t="s">
        <v>20</v>
      </c>
      <c r="P132" s="23">
        <f t="shared" si="17"/>
        <v>132.80000000000001</v>
      </c>
      <c r="Q132" s="166"/>
    </row>
    <row r="133" spans="1:17" ht="15" customHeight="1" x14ac:dyDescent="0.25">
      <c r="A133" s="24"/>
      <c r="B133" s="24"/>
      <c r="C133" s="24"/>
      <c r="D133" s="166"/>
      <c r="E133" s="148" t="s">
        <v>29</v>
      </c>
      <c r="F133" s="61">
        <v>3</v>
      </c>
      <c r="G133" s="61">
        <v>67</v>
      </c>
      <c r="H133" s="153" t="s">
        <v>18</v>
      </c>
      <c r="I133" s="19">
        <f t="shared" si="16"/>
        <v>201</v>
      </c>
      <c r="J133" s="26"/>
      <c r="K133" s="166"/>
      <c r="L133" s="17" t="s">
        <v>60</v>
      </c>
      <c r="M133" s="61">
        <v>1</v>
      </c>
      <c r="N133" s="61">
        <v>89</v>
      </c>
      <c r="O133" s="153" t="s">
        <v>28</v>
      </c>
      <c r="P133" s="23">
        <f t="shared" si="17"/>
        <v>71.2</v>
      </c>
      <c r="Q133" s="166"/>
    </row>
    <row r="134" spans="1:17" ht="15" customHeight="1" x14ac:dyDescent="0.25">
      <c r="A134" s="24"/>
      <c r="B134" s="24"/>
      <c r="C134" s="24"/>
      <c r="D134" s="166"/>
      <c r="E134" s="148" t="s">
        <v>30</v>
      </c>
      <c r="F134" s="61">
        <v>3</v>
      </c>
      <c r="G134" s="61">
        <v>81</v>
      </c>
      <c r="H134" s="153" t="s">
        <v>18</v>
      </c>
      <c r="I134" s="19">
        <f t="shared" si="16"/>
        <v>243</v>
      </c>
      <c r="J134" s="26"/>
      <c r="K134" s="166"/>
      <c r="L134" s="17" t="s">
        <v>38</v>
      </c>
      <c r="M134" s="61">
        <v>2</v>
      </c>
      <c r="N134" s="61">
        <v>85</v>
      </c>
      <c r="O134" s="153" t="s">
        <v>20</v>
      </c>
      <c r="P134" s="23">
        <f t="shared" si="17"/>
        <v>136</v>
      </c>
      <c r="Q134" s="166"/>
    </row>
    <row r="135" spans="1:17" ht="15" customHeight="1" x14ac:dyDescent="0.25">
      <c r="A135" s="24"/>
      <c r="B135" s="24"/>
      <c r="C135" s="24"/>
      <c r="D135" s="166"/>
      <c r="E135" s="148" t="s">
        <v>26</v>
      </c>
      <c r="F135" s="61">
        <v>1</v>
      </c>
      <c r="G135" s="61">
        <v>84</v>
      </c>
      <c r="H135" s="153" t="s">
        <v>24</v>
      </c>
      <c r="I135" s="19">
        <f t="shared" si="16"/>
        <v>84</v>
      </c>
      <c r="J135" s="20"/>
      <c r="K135" s="166"/>
      <c r="L135" s="21"/>
      <c r="M135" s="21"/>
      <c r="N135" s="21"/>
      <c r="O135" s="153"/>
      <c r="P135" s="23">
        <f t="shared" si="17"/>
        <v>0</v>
      </c>
      <c r="Q135" s="166"/>
    </row>
    <row r="136" spans="1:17" ht="15" customHeight="1" x14ac:dyDescent="0.25">
      <c r="A136" s="24"/>
      <c r="B136" s="24"/>
      <c r="C136" s="24"/>
      <c r="D136" s="166"/>
      <c r="E136" s="148" t="s">
        <v>48</v>
      </c>
      <c r="F136" s="61">
        <v>2</v>
      </c>
      <c r="G136" s="61">
        <v>90</v>
      </c>
      <c r="H136" s="22" t="s">
        <v>18</v>
      </c>
      <c r="I136" s="19">
        <f t="shared" si="16"/>
        <v>180</v>
      </c>
      <c r="J136" s="26"/>
      <c r="K136" s="166"/>
      <c r="L136" s="21"/>
      <c r="M136" s="25"/>
      <c r="N136" s="25"/>
      <c r="O136" s="153"/>
      <c r="P136" s="23">
        <f t="shared" si="17"/>
        <v>0</v>
      </c>
      <c r="Q136" s="166"/>
    </row>
    <row r="137" spans="1:17" ht="15" customHeight="1" x14ac:dyDescent="0.25">
      <c r="A137" s="24"/>
      <c r="B137" s="24"/>
      <c r="C137" s="24"/>
      <c r="D137" s="166"/>
      <c r="E137" s="148" t="s">
        <v>33</v>
      </c>
      <c r="F137" s="61">
        <v>1</v>
      </c>
      <c r="G137" s="61">
        <v>85</v>
      </c>
      <c r="H137" s="22" t="s">
        <v>18</v>
      </c>
      <c r="I137" s="19">
        <f t="shared" si="16"/>
        <v>85</v>
      </c>
      <c r="J137" s="26"/>
      <c r="K137" s="166"/>
      <c r="L137" s="21"/>
      <c r="M137" s="25"/>
      <c r="N137" s="25"/>
      <c r="O137" s="153"/>
      <c r="P137" s="23">
        <f t="shared" si="17"/>
        <v>0</v>
      </c>
      <c r="Q137" s="166"/>
    </row>
    <row r="138" spans="1:17" ht="15" customHeight="1" x14ac:dyDescent="0.25">
      <c r="A138" s="24"/>
      <c r="B138" s="24"/>
      <c r="C138" s="24"/>
      <c r="D138" s="166"/>
      <c r="E138" s="148"/>
      <c r="F138" s="17"/>
      <c r="G138" s="17"/>
      <c r="H138" s="22"/>
      <c r="I138" s="19">
        <f t="shared" si="16"/>
        <v>0</v>
      </c>
      <c r="J138" s="20"/>
      <c r="K138" s="166"/>
      <c r="L138" s="21"/>
      <c r="M138" s="25"/>
      <c r="N138" s="25"/>
      <c r="O138" s="153"/>
      <c r="P138" s="23">
        <f t="shared" si="17"/>
        <v>0</v>
      </c>
      <c r="Q138" s="166"/>
    </row>
    <row r="139" spans="1:17" ht="15" customHeight="1" x14ac:dyDescent="0.25">
      <c r="A139" s="24"/>
      <c r="B139" s="24"/>
      <c r="C139" s="24"/>
      <c r="D139" s="166"/>
      <c r="E139" s="148"/>
      <c r="F139" s="18"/>
      <c r="G139" s="18"/>
      <c r="H139" s="22"/>
      <c r="I139" s="19">
        <f t="shared" si="16"/>
        <v>0</v>
      </c>
      <c r="J139" s="20"/>
      <c r="K139" s="166"/>
      <c r="L139" s="21"/>
      <c r="M139" s="25"/>
      <c r="N139" s="25"/>
      <c r="O139" s="153"/>
      <c r="P139" s="23">
        <f t="shared" si="17"/>
        <v>0</v>
      </c>
      <c r="Q139" s="166"/>
    </row>
    <row r="140" spans="1:17" ht="15" customHeight="1" x14ac:dyDescent="0.25">
      <c r="A140" s="24"/>
      <c r="B140" s="24"/>
      <c r="C140" s="24"/>
      <c r="D140" s="166"/>
      <c r="E140" s="148"/>
      <c r="F140" s="27"/>
      <c r="G140" s="17"/>
      <c r="H140" s="22"/>
      <c r="I140" s="19">
        <f t="shared" si="16"/>
        <v>0</v>
      </c>
      <c r="J140" s="20"/>
      <c r="K140" s="166"/>
      <c r="L140" s="28"/>
      <c r="M140" s="18"/>
      <c r="N140" s="18"/>
      <c r="O140" s="153"/>
      <c r="P140" s="23">
        <f t="shared" si="17"/>
        <v>0</v>
      </c>
      <c r="Q140" s="166"/>
    </row>
    <row r="141" spans="1:17" ht="15" customHeight="1" x14ac:dyDescent="0.25">
      <c r="A141" s="24"/>
      <c r="B141" s="24"/>
      <c r="C141" s="24"/>
      <c r="D141" s="167"/>
      <c r="E141" s="149"/>
      <c r="F141" s="18"/>
      <c r="G141" s="18"/>
      <c r="H141" s="153"/>
      <c r="I141" s="19">
        <f t="shared" si="16"/>
        <v>0</v>
      </c>
      <c r="J141" s="20"/>
      <c r="K141" s="167"/>
      <c r="L141" s="17"/>
      <c r="M141" s="18"/>
      <c r="N141" s="18"/>
      <c r="O141" s="153"/>
      <c r="P141" s="23">
        <f t="shared" si="17"/>
        <v>0</v>
      </c>
      <c r="Q141" s="166"/>
    </row>
    <row r="142" spans="1:17" ht="15.75" customHeight="1" thickBot="1" x14ac:dyDescent="0.3">
      <c r="A142" s="29"/>
      <c r="B142" s="29"/>
      <c r="C142" s="29"/>
      <c r="D142" s="30"/>
      <c r="E142" s="150"/>
      <c r="F142" s="32">
        <f>SUM(F130:F141)</f>
        <v>16</v>
      </c>
      <c r="G142" s="32">
        <f>SUM(G130:G141)</f>
        <v>669</v>
      </c>
      <c r="H142" s="154"/>
      <c r="I142" s="33">
        <f>SUM(I130:I141)</f>
        <v>1317</v>
      </c>
      <c r="J142" s="34"/>
      <c r="K142" s="30"/>
      <c r="L142" s="31"/>
      <c r="M142" s="32">
        <f>SUM(M130:M141)</f>
        <v>8</v>
      </c>
      <c r="N142" s="32">
        <f>SUM(N130:N141)</f>
        <v>435</v>
      </c>
      <c r="O142" s="154"/>
      <c r="P142" s="32">
        <f>SUM(P130:P141)</f>
        <v>554.40000000000009</v>
      </c>
      <c r="Q142" s="167"/>
    </row>
    <row r="143" spans="1:17" ht="15.75" customHeight="1" thickTop="1" thickBot="1" x14ac:dyDescent="0.25"/>
    <row r="144" spans="1:17" ht="26.25" customHeight="1" thickTop="1" x14ac:dyDescent="0.2">
      <c r="A144" s="9" t="s">
        <v>7</v>
      </c>
      <c r="B144" s="10" t="s">
        <v>8</v>
      </c>
      <c r="C144" s="10"/>
      <c r="D144" s="165"/>
      <c r="E144" s="147" t="s">
        <v>9</v>
      </c>
      <c r="F144" s="11" t="s">
        <v>10</v>
      </c>
      <c r="G144" s="11" t="s">
        <v>11</v>
      </c>
      <c r="H144" s="152"/>
      <c r="I144" s="11" t="s">
        <v>12</v>
      </c>
      <c r="J144" s="12"/>
      <c r="K144" s="165" t="s">
        <v>13</v>
      </c>
      <c r="L144" s="11" t="s">
        <v>9</v>
      </c>
      <c r="M144" s="11" t="s">
        <v>10</v>
      </c>
      <c r="N144" s="11" t="s">
        <v>11</v>
      </c>
      <c r="O144" s="152"/>
      <c r="P144" s="11" t="s">
        <v>14</v>
      </c>
      <c r="Q144" s="13" t="s">
        <v>15</v>
      </c>
    </row>
    <row r="145" spans="1:17" x14ac:dyDescent="0.2">
      <c r="A145" s="14">
        <v>10</v>
      </c>
      <c r="B145" s="15" t="s">
        <v>61</v>
      </c>
      <c r="C145" s="15"/>
      <c r="D145" s="166"/>
      <c r="E145" s="148" t="s">
        <v>62</v>
      </c>
      <c r="F145" s="61">
        <v>2</v>
      </c>
      <c r="G145" s="61">
        <v>85</v>
      </c>
      <c r="H145" s="153" t="s">
        <v>18</v>
      </c>
      <c r="I145" s="19">
        <f t="shared" ref="I145:I156" si="18">F145*G145</f>
        <v>170</v>
      </c>
      <c r="J145" s="20"/>
      <c r="K145" s="166"/>
      <c r="L145" s="16" t="s">
        <v>47</v>
      </c>
      <c r="M145" s="62">
        <v>2</v>
      </c>
      <c r="N145" s="62">
        <v>93</v>
      </c>
      <c r="O145" s="22" t="s">
        <v>20</v>
      </c>
      <c r="P145" s="23">
        <f t="shared" ref="P145:P156" si="19">M145*N145*0.8</f>
        <v>148.80000000000001</v>
      </c>
      <c r="Q145" s="168">
        <f>(I157+P157)/(F157+(0.8*M157))</f>
        <v>87.016666666666666</v>
      </c>
    </row>
    <row r="146" spans="1:17" ht="15" customHeight="1" x14ac:dyDescent="0.25">
      <c r="A146" s="24"/>
      <c r="B146" s="24"/>
      <c r="C146" s="24"/>
      <c r="D146" s="166"/>
      <c r="E146" s="148" t="s">
        <v>21</v>
      </c>
      <c r="F146" s="63">
        <v>2</v>
      </c>
      <c r="G146" s="62">
        <v>82</v>
      </c>
      <c r="H146" s="153" t="s">
        <v>18</v>
      </c>
      <c r="I146" s="19">
        <f t="shared" si="18"/>
        <v>164</v>
      </c>
      <c r="J146" s="26"/>
      <c r="K146" s="166"/>
      <c r="L146" s="16" t="s">
        <v>60</v>
      </c>
      <c r="M146" s="62">
        <v>1</v>
      </c>
      <c r="N146" s="62">
        <v>97</v>
      </c>
      <c r="O146" s="153" t="s">
        <v>28</v>
      </c>
      <c r="P146" s="23">
        <f t="shared" si="19"/>
        <v>77.600000000000009</v>
      </c>
      <c r="Q146" s="166"/>
    </row>
    <row r="147" spans="1:17" ht="15" customHeight="1" x14ac:dyDescent="0.25">
      <c r="A147" s="24"/>
      <c r="B147" s="24"/>
      <c r="C147" s="24"/>
      <c r="D147" s="166"/>
      <c r="E147" s="148" t="s">
        <v>50</v>
      </c>
      <c r="F147" s="62">
        <v>2</v>
      </c>
      <c r="G147" s="62">
        <v>92</v>
      </c>
      <c r="H147" s="153" t="s">
        <v>18</v>
      </c>
      <c r="I147" s="19">
        <f t="shared" si="18"/>
        <v>184</v>
      </c>
      <c r="J147" s="26"/>
      <c r="K147" s="166"/>
      <c r="L147" s="17" t="s">
        <v>25</v>
      </c>
      <c r="M147" s="61">
        <v>2</v>
      </c>
      <c r="N147" s="18">
        <v>90</v>
      </c>
      <c r="O147" s="153" t="s">
        <v>20</v>
      </c>
      <c r="P147" s="23">
        <f t="shared" si="19"/>
        <v>144</v>
      </c>
      <c r="Q147" s="166"/>
    </row>
    <row r="148" spans="1:17" ht="15" customHeight="1" x14ac:dyDescent="0.25">
      <c r="A148" s="24"/>
      <c r="B148" s="24"/>
      <c r="C148" s="24"/>
      <c r="D148" s="166"/>
      <c r="E148" s="148" t="s">
        <v>35</v>
      </c>
      <c r="F148" s="61">
        <v>1</v>
      </c>
      <c r="G148" s="17">
        <v>75</v>
      </c>
      <c r="H148" s="153" t="s">
        <v>24</v>
      </c>
      <c r="I148" s="19">
        <f t="shared" si="18"/>
        <v>75</v>
      </c>
      <c r="J148" s="26"/>
      <c r="K148" s="166"/>
      <c r="L148" s="17"/>
      <c r="M148" s="17"/>
      <c r="N148" s="18"/>
      <c r="O148" s="153"/>
      <c r="P148" s="23">
        <f t="shared" si="19"/>
        <v>0</v>
      </c>
      <c r="Q148" s="166"/>
    </row>
    <row r="149" spans="1:17" ht="15" customHeight="1" x14ac:dyDescent="0.25">
      <c r="A149" s="24"/>
      <c r="B149" s="24"/>
      <c r="C149" s="24"/>
      <c r="D149" s="166"/>
      <c r="E149" s="148" t="s">
        <v>37</v>
      </c>
      <c r="F149" s="61">
        <v>1</v>
      </c>
      <c r="G149" s="17">
        <v>75</v>
      </c>
      <c r="H149" s="153" t="s">
        <v>24</v>
      </c>
      <c r="I149" s="19">
        <f t="shared" si="18"/>
        <v>75</v>
      </c>
      <c r="J149" s="26"/>
      <c r="K149" s="166"/>
      <c r="L149" s="17"/>
      <c r="M149" s="17"/>
      <c r="N149" s="18"/>
      <c r="O149" s="153"/>
      <c r="P149" s="23">
        <f t="shared" si="19"/>
        <v>0</v>
      </c>
      <c r="Q149" s="166"/>
    </row>
    <row r="150" spans="1:17" ht="15" customHeight="1" x14ac:dyDescent="0.25">
      <c r="A150" s="24"/>
      <c r="B150" s="24"/>
      <c r="C150" s="24"/>
      <c r="D150" s="166"/>
      <c r="E150" s="148" t="s">
        <v>29</v>
      </c>
      <c r="F150" s="61">
        <v>3</v>
      </c>
      <c r="G150" s="61">
        <v>78</v>
      </c>
      <c r="H150" s="153" t="s">
        <v>18</v>
      </c>
      <c r="I150" s="19">
        <f t="shared" si="18"/>
        <v>234</v>
      </c>
      <c r="J150" s="20"/>
      <c r="K150" s="166"/>
      <c r="L150" s="21"/>
      <c r="M150" s="21"/>
      <c r="N150" s="21"/>
      <c r="O150" s="153"/>
      <c r="P150" s="23">
        <f t="shared" si="19"/>
        <v>0</v>
      </c>
      <c r="Q150" s="166"/>
    </row>
    <row r="151" spans="1:17" ht="15" customHeight="1" x14ac:dyDescent="0.25">
      <c r="A151" s="24"/>
      <c r="B151" s="24"/>
      <c r="C151" s="24"/>
      <c r="D151" s="166"/>
      <c r="E151" s="148" t="s">
        <v>30</v>
      </c>
      <c r="F151" s="61">
        <v>3</v>
      </c>
      <c r="G151" s="61">
        <v>92</v>
      </c>
      <c r="H151" s="22" t="s">
        <v>18</v>
      </c>
      <c r="I151" s="19">
        <f t="shared" si="18"/>
        <v>276</v>
      </c>
      <c r="J151" s="26"/>
      <c r="K151" s="166"/>
      <c r="L151" s="21"/>
      <c r="M151" s="25"/>
      <c r="N151" s="25"/>
      <c r="O151" s="153"/>
      <c r="P151" s="23">
        <f t="shared" si="19"/>
        <v>0</v>
      </c>
      <c r="Q151" s="166"/>
    </row>
    <row r="152" spans="1:17" ht="15" customHeight="1" x14ac:dyDescent="0.25">
      <c r="A152" s="24"/>
      <c r="B152" s="24"/>
      <c r="C152" s="24"/>
      <c r="D152" s="166"/>
      <c r="E152" s="148" t="s">
        <v>23</v>
      </c>
      <c r="F152" s="61">
        <v>2</v>
      </c>
      <c r="G152" s="61">
        <v>91</v>
      </c>
      <c r="H152" s="22" t="s">
        <v>24</v>
      </c>
      <c r="I152" s="19">
        <f t="shared" si="18"/>
        <v>182</v>
      </c>
      <c r="J152" s="26"/>
      <c r="K152" s="166"/>
      <c r="L152" s="21"/>
      <c r="M152" s="25"/>
      <c r="N152" s="25"/>
      <c r="O152" s="153"/>
      <c r="P152" s="23">
        <f t="shared" si="19"/>
        <v>0</v>
      </c>
      <c r="Q152" s="166"/>
    </row>
    <row r="153" spans="1:17" ht="15" customHeight="1" x14ac:dyDescent="0.25">
      <c r="A153" s="24"/>
      <c r="B153" s="24"/>
      <c r="C153" s="24"/>
      <c r="D153" s="166"/>
      <c r="E153" s="148" t="s">
        <v>26</v>
      </c>
      <c r="F153" s="61">
        <v>1</v>
      </c>
      <c r="G153" s="61">
        <v>81</v>
      </c>
      <c r="H153" s="22" t="s">
        <v>24</v>
      </c>
      <c r="I153" s="19">
        <f t="shared" si="18"/>
        <v>81</v>
      </c>
      <c r="J153" s="20"/>
      <c r="K153" s="166"/>
      <c r="L153" s="21"/>
      <c r="M153" s="25"/>
      <c r="N153" s="25"/>
      <c r="O153" s="153"/>
      <c r="P153" s="23">
        <f t="shared" si="19"/>
        <v>0</v>
      </c>
      <c r="Q153" s="166"/>
    </row>
    <row r="154" spans="1:17" ht="15" customHeight="1" x14ac:dyDescent="0.25">
      <c r="A154" s="24"/>
      <c r="B154" s="24"/>
      <c r="C154" s="24"/>
      <c r="D154" s="166"/>
      <c r="E154" s="148" t="s">
        <v>48</v>
      </c>
      <c r="F154" s="61">
        <v>2</v>
      </c>
      <c r="G154" s="61">
        <v>95</v>
      </c>
      <c r="H154" s="22" t="s">
        <v>18</v>
      </c>
      <c r="I154" s="19">
        <f t="shared" si="18"/>
        <v>190</v>
      </c>
      <c r="J154" s="20"/>
      <c r="K154" s="166"/>
      <c r="L154" s="21"/>
      <c r="M154" s="25"/>
      <c r="N154" s="25"/>
      <c r="O154" s="153"/>
      <c r="P154" s="23">
        <f t="shared" si="19"/>
        <v>0</v>
      </c>
      <c r="Q154" s="166"/>
    </row>
    <row r="155" spans="1:17" ht="15" customHeight="1" x14ac:dyDescent="0.25">
      <c r="A155" s="24"/>
      <c r="B155" s="24"/>
      <c r="C155" s="24"/>
      <c r="D155" s="166"/>
      <c r="E155" s="148" t="s">
        <v>33</v>
      </c>
      <c r="F155" s="63">
        <v>1</v>
      </c>
      <c r="G155" s="61">
        <v>87</v>
      </c>
      <c r="H155" s="22" t="s">
        <v>18</v>
      </c>
      <c r="I155" s="19">
        <f t="shared" si="18"/>
        <v>87</v>
      </c>
      <c r="J155" s="20"/>
      <c r="K155" s="166"/>
      <c r="L155" s="28"/>
      <c r="M155" s="18"/>
      <c r="N155" s="18"/>
      <c r="O155" s="153"/>
      <c r="P155" s="23">
        <f t="shared" si="19"/>
        <v>0</v>
      </c>
      <c r="Q155" s="166"/>
    </row>
    <row r="156" spans="1:17" ht="15" customHeight="1" x14ac:dyDescent="0.25">
      <c r="A156" s="24"/>
      <c r="B156" s="24"/>
      <c r="C156" s="24"/>
      <c r="D156" s="167"/>
      <c r="E156" s="149"/>
      <c r="F156" s="18"/>
      <c r="G156" s="18"/>
      <c r="H156" s="153"/>
      <c r="I156" s="19">
        <f t="shared" si="18"/>
        <v>0</v>
      </c>
      <c r="J156" s="20"/>
      <c r="K156" s="167"/>
      <c r="L156" s="17"/>
      <c r="M156" s="18"/>
      <c r="N156" s="18"/>
      <c r="O156" s="153"/>
      <c r="P156" s="23">
        <f t="shared" si="19"/>
        <v>0</v>
      </c>
      <c r="Q156" s="166"/>
    </row>
    <row r="157" spans="1:17" ht="15.75" customHeight="1" thickBot="1" x14ac:dyDescent="0.3">
      <c r="A157" s="29"/>
      <c r="B157" s="29"/>
      <c r="C157" s="29"/>
      <c r="D157" s="30"/>
      <c r="E157" s="150"/>
      <c r="F157" s="32">
        <f>SUM(F145:F156)</f>
        <v>20</v>
      </c>
      <c r="G157" s="32">
        <f>SUM(G145:G156)</f>
        <v>933</v>
      </c>
      <c r="H157" s="154"/>
      <c r="I157" s="33">
        <f>SUM(I145:I156)</f>
        <v>1718</v>
      </c>
      <c r="J157" s="34"/>
      <c r="K157" s="30"/>
      <c r="L157" s="31"/>
      <c r="M157" s="32">
        <f>SUM(M145:M156)</f>
        <v>5</v>
      </c>
      <c r="N157" s="32">
        <f>SUM(N145:N156)</f>
        <v>280</v>
      </c>
      <c r="O157" s="154"/>
      <c r="P157" s="32">
        <f>SUM(P145:P156)</f>
        <v>370.40000000000003</v>
      </c>
      <c r="Q157" s="167"/>
    </row>
    <row r="158" spans="1:17" ht="15.75" customHeight="1" thickTop="1" thickBot="1" x14ac:dyDescent="0.25"/>
    <row r="159" spans="1:17" ht="26.25" customHeight="1" thickTop="1" x14ac:dyDescent="0.2">
      <c r="A159" s="9" t="s">
        <v>7</v>
      </c>
      <c r="B159" s="10" t="s">
        <v>8</v>
      </c>
      <c r="C159" s="10"/>
      <c r="D159" s="165"/>
      <c r="E159" s="147" t="s">
        <v>9</v>
      </c>
      <c r="F159" s="11" t="s">
        <v>10</v>
      </c>
      <c r="G159" s="11" t="s">
        <v>11</v>
      </c>
      <c r="H159" s="152"/>
      <c r="I159" s="11" t="s">
        <v>12</v>
      </c>
      <c r="J159" s="12"/>
      <c r="K159" s="165" t="s">
        <v>13</v>
      </c>
      <c r="L159" s="11" t="s">
        <v>9</v>
      </c>
      <c r="M159" s="11" t="s">
        <v>10</v>
      </c>
      <c r="N159" s="11" t="s">
        <v>11</v>
      </c>
      <c r="O159" s="152"/>
      <c r="P159" s="11" t="s">
        <v>14</v>
      </c>
      <c r="Q159" s="13" t="s">
        <v>15</v>
      </c>
    </row>
    <row r="160" spans="1:17" x14ac:dyDescent="0.2">
      <c r="A160" s="14">
        <v>11</v>
      </c>
      <c r="B160" s="15" t="s">
        <v>63</v>
      </c>
      <c r="C160" s="15"/>
      <c r="D160" s="166"/>
      <c r="E160" s="148" t="s">
        <v>17</v>
      </c>
      <c r="F160" s="61">
        <v>2</v>
      </c>
      <c r="G160" s="61">
        <v>85</v>
      </c>
      <c r="H160" s="153" t="s">
        <v>18</v>
      </c>
      <c r="I160" s="19">
        <f t="shared" ref="I160:I171" si="20">F160*G160</f>
        <v>170</v>
      </c>
      <c r="J160" s="20"/>
      <c r="K160" s="166"/>
      <c r="L160" s="16" t="s">
        <v>44</v>
      </c>
      <c r="M160" s="62">
        <v>2</v>
      </c>
      <c r="N160" s="62">
        <v>89</v>
      </c>
      <c r="O160" s="22" t="s">
        <v>20</v>
      </c>
      <c r="P160" s="23">
        <f t="shared" ref="P160:P171" si="21">M160*N160*0.8</f>
        <v>142.4</v>
      </c>
      <c r="Q160" s="168">
        <f>(I172+P172)/(F172+(0.8*M172))</f>
        <v>81.814159292035399</v>
      </c>
    </row>
    <row r="161" spans="1:17" ht="15" customHeight="1" x14ac:dyDescent="0.25">
      <c r="A161" s="24"/>
      <c r="B161" s="24"/>
      <c r="C161" s="24"/>
      <c r="D161" s="166"/>
      <c r="E161" s="148" t="s">
        <v>23</v>
      </c>
      <c r="F161" s="63">
        <v>2</v>
      </c>
      <c r="G161" s="62">
        <v>85</v>
      </c>
      <c r="H161" s="153" t="s">
        <v>24</v>
      </c>
      <c r="I161" s="19">
        <f t="shared" si="20"/>
        <v>170</v>
      </c>
      <c r="J161" s="26"/>
      <c r="K161" s="166"/>
      <c r="L161" s="16" t="s">
        <v>25</v>
      </c>
      <c r="M161" s="62">
        <v>2</v>
      </c>
      <c r="N161" s="21">
        <v>80</v>
      </c>
      <c r="O161" s="153" t="s">
        <v>20</v>
      </c>
      <c r="P161" s="23">
        <f t="shared" si="21"/>
        <v>128</v>
      </c>
      <c r="Q161" s="166"/>
    </row>
    <row r="162" spans="1:17" ht="15" customHeight="1" x14ac:dyDescent="0.25">
      <c r="A162" s="24"/>
      <c r="B162" s="24"/>
      <c r="C162" s="24"/>
      <c r="D162" s="166"/>
      <c r="E162" s="148" t="s">
        <v>37</v>
      </c>
      <c r="F162" s="62">
        <v>1</v>
      </c>
      <c r="G162" s="62">
        <v>81</v>
      </c>
      <c r="H162" s="153" t="s">
        <v>24</v>
      </c>
      <c r="I162" s="19">
        <f t="shared" si="20"/>
        <v>81</v>
      </c>
      <c r="J162" s="26"/>
      <c r="K162" s="166"/>
      <c r="L162" s="17" t="s">
        <v>55</v>
      </c>
      <c r="M162" s="61">
        <v>1</v>
      </c>
      <c r="N162" s="18">
        <v>75</v>
      </c>
      <c r="O162" s="153" t="s">
        <v>28</v>
      </c>
      <c r="P162" s="23">
        <f t="shared" si="21"/>
        <v>60</v>
      </c>
      <c r="Q162" s="166"/>
    </row>
    <row r="163" spans="1:17" ht="15" customHeight="1" x14ac:dyDescent="0.25">
      <c r="A163" s="24"/>
      <c r="B163" s="24"/>
      <c r="C163" s="24"/>
      <c r="D163" s="166"/>
      <c r="E163" s="148" t="s">
        <v>50</v>
      </c>
      <c r="F163" s="61">
        <v>2</v>
      </c>
      <c r="G163" s="61">
        <v>96</v>
      </c>
      <c r="H163" s="153" t="s">
        <v>18</v>
      </c>
      <c r="I163" s="19">
        <f t="shared" si="20"/>
        <v>192</v>
      </c>
      <c r="J163" s="26"/>
      <c r="K163" s="166"/>
      <c r="L163" s="17" t="s">
        <v>45</v>
      </c>
      <c r="M163" s="61">
        <v>2</v>
      </c>
      <c r="N163" s="61">
        <v>86</v>
      </c>
      <c r="O163" s="153" t="s">
        <v>20</v>
      </c>
      <c r="P163" s="23">
        <f t="shared" si="21"/>
        <v>137.6</v>
      </c>
      <c r="Q163" s="166"/>
    </row>
    <row r="164" spans="1:17" ht="15" customHeight="1" x14ac:dyDescent="0.25">
      <c r="A164" s="24"/>
      <c r="B164" s="24"/>
      <c r="C164" s="24"/>
      <c r="D164" s="166"/>
      <c r="E164" s="148" t="s">
        <v>29</v>
      </c>
      <c r="F164" s="61">
        <v>3</v>
      </c>
      <c r="G164" s="61">
        <v>68</v>
      </c>
      <c r="H164" s="153" t="s">
        <v>18</v>
      </c>
      <c r="I164" s="19">
        <f t="shared" si="20"/>
        <v>204</v>
      </c>
      <c r="J164" s="26"/>
      <c r="K164" s="166"/>
      <c r="L164" s="17"/>
      <c r="M164" s="17"/>
      <c r="N164" s="18"/>
      <c r="O164" s="153"/>
      <c r="P164" s="23">
        <f t="shared" si="21"/>
        <v>0</v>
      </c>
      <c r="Q164" s="166"/>
    </row>
    <row r="165" spans="1:17" ht="15" customHeight="1" x14ac:dyDescent="0.25">
      <c r="A165" s="24"/>
      <c r="B165" s="24"/>
      <c r="C165" s="24"/>
      <c r="D165" s="166"/>
      <c r="E165" s="148" t="s">
        <v>30</v>
      </c>
      <c r="F165" s="61">
        <v>3</v>
      </c>
      <c r="G165" s="61">
        <v>82</v>
      </c>
      <c r="H165" s="153" t="s">
        <v>18</v>
      </c>
      <c r="I165" s="19">
        <f t="shared" si="20"/>
        <v>246</v>
      </c>
      <c r="J165" s="20"/>
      <c r="K165" s="166"/>
      <c r="L165" s="21"/>
      <c r="M165" s="21"/>
      <c r="N165" s="21"/>
      <c r="O165" s="153"/>
      <c r="P165" s="23">
        <f t="shared" si="21"/>
        <v>0</v>
      </c>
      <c r="Q165" s="166"/>
    </row>
    <row r="166" spans="1:17" ht="15" customHeight="1" x14ac:dyDescent="0.25">
      <c r="A166" s="24"/>
      <c r="B166" s="24"/>
      <c r="C166" s="24"/>
      <c r="D166" s="166"/>
      <c r="E166" s="148" t="s">
        <v>26</v>
      </c>
      <c r="F166" s="61">
        <v>1</v>
      </c>
      <c r="G166" s="61">
        <v>74</v>
      </c>
      <c r="H166" s="22" t="s">
        <v>24</v>
      </c>
      <c r="I166" s="19">
        <f t="shared" si="20"/>
        <v>74</v>
      </c>
      <c r="J166" s="26"/>
      <c r="K166" s="166"/>
      <c r="L166" s="21"/>
      <c r="M166" s="25"/>
      <c r="N166" s="25"/>
      <c r="O166" s="153"/>
      <c r="P166" s="23">
        <f t="shared" si="21"/>
        <v>0</v>
      </c>
      <c r="Q166" s="166"/>
    </row>
    <row r="167" spans="1:17" ht="15" customHeight="1" x14ac:dyDescent="0.25">
      <c r="A167" s="24"/>
      <c r="B167" s="24"/>
      <c r="C167" s="24"/>
      <c r="D167" s="166"/>
      <c r="E167" s="148" t="s">
        <v>31</v>
      </c>
      <c r="F167" s="61">
        <v>2</v>
      </c>
      <c r="G167" s="61">
        <v>80</v>
      </c>
      <c r="H167" s="22" t="s">
        <v>18</v>
      </c>
      <c r="I167" s="19">
        <f t="shared" si="20"/>
        <v>160</v>
      </c>
      <c r="J167" s="26"/>
      <c r="K167" s="166"/>
      <c r="L167" s="21"/>
      <c r="M167" s="25"/>
      <c r="N167" s="25"/>
      <c r="O167" s="153"/>
      <c r="P167" s="23">
        <f t="shared" si="21"/>
        <v>0</v>
      </c>
      <c r="Q167" s="166"/>
    </row>
    <row r="168" spans="1:17" ht="15" customHeight="1" x14ac:dyDescent="0.25">
      <c r="A168" s="24"/>
      <c r="B168" s="24"/>
      <c r="C168" s="24"/>
      <c r="D168" s="166"/>
      <c r="E168" s="148" t="s">
        <v>33</v>
      </c>
      <c r="F168" s="61">
        <v>1</v>
      </c>
      <c r="G168" s="61">
        <v>84</v>
      </c>
      <c r="H168" s="22" t="s">
        <v>18</v>
      </c>
      <c r="I168" s="19">
        <f t="shared" si="20"/>
        <v>84</v>
      </c>
      <c r="J168" s="20"/>
      <c r="K168" s="166"/>
      <c r="L168" s="21"/>
      <c r="M168" s="25"/>
      <c r="N168" s="25"/>
      <c r="O168" s="153"/>
      <c r="P168" s="23">
        <f t="shared" si="21"/>
        <v>0</v>
      </c>
      <c r="Q168" s="166"/>
    </row>
    <row r="169" spans="1:17" ht="15" customHeight="1" x14ac:dyDescent="0.25">
      <c r="A169" s="24"/>
      <c r="B169" s="24"/>
      <c r="C169" s="24"/>
      <c r="D169" s="166"/>
      <c r="E169" s="148"/>
      <c r="F169" s="18"/>
      <c r="G169" s="18"/>
      <c r="H169" s="22"/>
      <c r="I169" s="19">
        <f t="shared" si="20"/>
        <v>0</v>
      </c>
      <c r="J169" s="20"/>
      <c r="K169" s="166"/>
      <c r="L169" s="21"/>
      <c r="M169" s="25"/>
      <c r="N169" s="25"/>
      <c r="O169" s="153"/>
      <c r="P169" s="23">
        <f t="shared" si="21"/>
        <v>0</v>
      </c>
      <c r="Q169" s="166"/>
    </row>
    <row r="170" spans="1:17" ht="15" customHeight="1" x14ac:dyDescent="0.25">
      <c r="A170" s="24"/>
      <c r="B170" s="24"/>
      <c r="C170" s="24"/>
      <c r="D170" s="166"/>
      <c r="E170" s="148"/>
      <c r="F170" s="27"/>
      <c r="G170" s="17"/>
      <c r="H170" s="22"/>
      <c r="I170" s="19">
        <f t="shared" si="20"/>
        <v>0</v>
      </c>
      <c r="J170" s="20"/>
      <c r="K170" s="166"/>
      <c r="L170" s="28"/>
      <c r="M170" s="18"/>
      <c r="N170" s="18"/>
      <c r="O170" s="153"/>
      <c r="P170" s="23">
        <f t="shared" si="21"/>
        <v>0</v>
      </c>
      <c r="Q170" s="166"/>
    </row>
    <row r="171" spans="1:17" ht="15" customHeight="1" x14ac:dyDescent="0.25">
      <c r="A171" s="24"/>
      <c r="B171" s="24"/>
      <c r="C171" s="24"/>
      <c r="D171" s="167"/>
      <c r="E171" s="149"/>
      <c r="F171" s="18"/>
      <c r="G171" s="18"/>
      <c r="H171" s="153"/>
      <c r="I171" s="19">
        <f t="shared" si="20"/>
        <v>0</v>
      </c>
      <c r="J171" s="20"/>
      <c r="K171" s="167"/>
      <c r="L171" s="17"/>
      <c r="M171" s="18"/>
      <c r="N171" s="18"/>
      <c r="O171" s="153"/>
      <c r="P171" s="23">
        <f t="shared" si="21"/>
        <v>0</v>
      </c>
      <c r="Q171" s="166"/>
    </row>
    <row r="172" spans="1:17" ht="15.75" customHeight="1" thickBot="1" x14ac:dyDescent="0.3">
      <c r="A172" s="29"/>
      <c r="B172" s="29"/>
      <c r="C172" s="29"/>
      <c r="D172" s="30"/>
      <c r="E172" s="150"/>
      <c r="F172" s="32">
        <f>SUM(F160:F171)</f>
        <v>17</v>
      </c>
      <c r="G172" s="32">
        <f>SUM(G160:G171)</f>
        <v>735</v>
      </c>
      <c r="H172" s="154"/>
      <c r="I172" s="33">
        <f>SUM(I160:I171)</f>
        <v>1381</v>
      </c>
      <c r="J172" s="34"/>
      <c r="K172" s="30"/>
      <c r="L172" s="31"/>
      <c r="M172" s="32">
        <f>SUM(M160:M171)</f>
        <v>7</v>
      </c>
      <c r="N172" s="32">
        <f>SUM(N160:N171)</f>
        <v>330</v>
      </c>
      <c r="O172" s="154"/>
      <c r="P172" s="32">
        <f>SUM(P160:P171)</f>
        <v>468</v>
      </c>
      <c r="Q172" s="167"/>
    </row>
    <row r="173" spans="1:17" ht="15.75" customHeight="1" thickTop="1" thickBot="1" x14ac:dyDescent="0.25"/>
    <row r="174" spans="1:17" ht="26.25" customHeight="1" thickTop="1" x14ac:dyDescent="0.2">
      <c r="A174" s="9" t="s">
        <v>7</v>
      </c>
      <c r="B174" s="10" t="s">
        <v>8</v>
      </c>
      <c r="C174" s="10"/>
      <c r="D174" s="165"/>
      <c r="E174" s="147" t="s">
        <v>9</v>
      </c>
      <c r="F174" s="11" t="s">
        <v>10</v>
      </c>
      <c r="G174" s="11" t="s">
        <v>11</v>
      </c>
      <c r="H174" s="152"/>
      <c r="I174" s="11" t="s">
        <v>12</v>
      </c>
      <c r="J174" s="12"/>
      <c r="K174" s="165" t="s">
        <v>13</v>
      </c>
      <c r="L174" s="11" t="s">
        <v>9</v>
      </c>
      <c r="M174" s="11" t="s">
        <v>10</v>
      </c>
      <c r="N174" s="11" t="s">
        <v>11</v>
      </c>
      <c r="O174" s="152"/>
      <c r="P174" s="11" t="s">
        <v>14</v>
      </c>
      <c r="Q174" s="13" t="s">
        <v>15</v>
      </c>
    </row>
    <row r="175" spans="1:17" x14ac:dyDescent="0.2">
      <c r="A175" s="14">
        <v>12</v>
      </c>
      <c r="B175" s="15" t="s">
        <v>64</v>
      </c>
      <c r="C175" s="15"/>
      <c r="D175" s="166"/>
      <c r="E175" s="148" t="s">
        <v>21</v>
      </c>
      <c r="F175" s="61">
        <v>2</v>
      </c>
      <c r="G175" s="61">
        <v>72</v>
      </c>
      <c r="H175" s="153" t="s">
        <v>18</v>
      </c>
      <c r="I175" s="19">
        <f t="shared" ref="I175:I186" si="22">F175*G175</f>
        <v>144</v>
      </c>
      <c r="J175" s="20"/>
      <c r="K175" s="166"/>
      <c r="L175" s="16" t="s">
        <v>19</v>
      </c>
      <c r="M175" s="62">
        <v>2</v>
      </c>
      <c r="N175" s="62">
        <v>86</v>
      </c>
      <c r="O175" s="22" t="s">
        <v>20</v>
      </c>
      <c r="P175" s="23">
        <f t="shared" ref="P175:P186" si="23">M175*N175*0.8</f>
        <v>137.6</v>
      </c>
      <c r="Q175" s="168">
        <f>(I187+P187)/(F187+(0.8*M187))</f>
        <v>79.97058823529413</v>
      </c>
    </row>
    <row r="176" spans="1:17" ht="15" customHeight="1" x14ac:dyDescent="0.25">
      <c r="A176" s="24"/>
      <c r="B176" s="24"/>
      <c r="C176" s="24"/>
      <c r="D176" s="166"/>
      <c r="E176" s="148" t="s">
        <v>29</v>
      </c>
      <c r="F176" s="63">
        <v>3</v>
      </c>
      <c r="G176" s="62">
        <v>60</v>
      </c>
      <c r="H176" s="153" t="s">
        <v>18</v>
      </c>
      <c r="I176" s="19">
        <f t="shared" si="22"/>
        <v>180</v>
      </c>
      <c r="J176" s="26"/>
      <c r="K176" s="166"/>
      <c r="L176" s="16" t="s">
        <v>43</v>
      </c>
      <c r="M176" s="62">
        <v>1</v>
      </c>
      <c r="N176" s="62">
        <v>91</v>
      </c>
      <c r="O176" s="153" t="s">
        <v>28</v>
      </c>
      <c r="P176" s="23">
        <f t="shared" si="23"/>
        <v>72.8</v>
      </c>
      <c r="Q176" s="166"/>
    </row>
    <row r="177" spans="1:17" ht="15" customHeight="1" x14ac:dyDescent="0.25">
      <c r="A177" s="24"/>
      <c r="B177" s="24"/>
      <c r="C177" s="24"/>
      <c r="D177" s="166"/>
      <c r="E177" s="148" t="s">
        <v>30</v>
      </c>
      <c r="F177" s="62">
        <v>3</v>
      </c>
      <c r="G177" s="62">
        <v>79</v>
      </c>
      <c r="H177" s="153" t="s">
        <v>18</v>
      </c>
      <c r="I177" s="19">
        <f t="shared" si="22"/>
        <v>237</v>
      </c>
      <c r="J177" s="26"/>
      <c r="K177" s="166"/>
      <c r="L177" s="17" t="s">
        <v>45</v>
      </c>
      <c r="M177" s="61">
        <v>2</v>
      </c>
      <c r="N177" s="61">
        <v>90</v>
      </c>
      <c r="O177" s="153" t="s">
        <v>20</v>
      </c>
      <c r="P177" s="23">
        <f t="shared" si="23"/>
        <v>144</v>
      </c>
      <c r="Q177" s="166"/>
    </row>
    <row r="178" spans="1:17" ht="15" customHeight="1" x14ac:dyDescent="0.25">
      <c r="A178" s="24"/>
      <c r="B178" s="24"/>
      <c r="C178" s="24"/>
      <c r="D178" s="166"/>
      <c r="E178" s="148" t="s">
        <v>26</v>
      </c>
      <c r="F178" s="61">
        <v>1</v>
      </c>
      <c r="G178" s="61">
        <v>80</v>
      </c>
      <c r="H178" s="153" t="s">
        <v>24</v>
      </c>
      <c r="I178" s="19">
        <f t="shared" si="22"/>
        <v>80</v>
      </c>
      <c r="J178" s="26"/>
      <c r="K178" s="166"/>
      <c r="L178" s="17" t="s">
        <v>65</v>
      </c>
      <c r="M178" s="61">
        <v>3</v>
      </c>
      <c r="N178" s="61">
        <v>80</v>
      </c>
      <c r="O178" s="153" t="s">
        <v>20</v>
      </c>
      <c r="P178" s="23">
        <f t="shared" si="23"/>
        <v>192</v>
      </c>
      <c r="Q178" s="166"/>
    </row>
    <row r="179" spans="1:17" ht="15" customHeight="1" x14ac:dyDescent="0.25">
      <c r="A179" s="24"/>
      <c r="B179" s="24"/>
      <c r="C179" s="24"/>
      <c r="D179" s="166"/>
      <c r="E179" s="148" t="s">
        <v>32</v>
      </c>
      <c r="F179" s="61">
        <v>2</v>
      </c>
      <c r="G179" s="61">
        <v>86</v>
      </c>
      <c r="H179" s="153" t="s">
        <v>18</v>
      </c>
      <c r="I179" s="19">
        <f t="shared" si="22"/>
        <v>172</v>
      </c>
      <c r="J179" s="26"/>
      <c r="K179" s="166"/>
      <c r="L179" s="17"/>
      <c r="M179" s="17"/>
      <c r="N179" s="18"/>
      <c r="O179" s="153"/>
      <c r="P179" s="23">
        <f t="shared" si="23"/>
        <v>0</v>
      </c>
      <c r="Q179" s="166"/>
    </row>
    <row r="180" spans="1:17" ht="15" customHeight="1" x14ac:dyDescent="0.25">
      <c r="A180" s="24"/>
      <c r="B180" s="24"/>
      <c r="C180" s="24"/>
      <c r="D180" s="166"/>
      <c r="E180" s="148" t="s">
        <v>23</v>
      </c>
      <c r="F180" s="61">
        <v>2</v>
      </c>
      <c r="G180" s="61">
        <v>92</v>
      </c>
      <c r="H180" s="153" t="s">
        <v>24</v>
      </c>
      <c r="I180" s="19">
        <f t="shared" si="22"/>
        <v>184</v>
      </c>
      <c r="J180" s="20"/>
      <c r="K180" s="166"/>
      <c r="L180" s="21"/>
      <c r="M180" s="21"/>
      <c r="N180" s="21"/>
      <c r="O180" s="153"/>
      <c r="P180" s="23">
        <f t="shared" si="23"/>
        <v>0</v>
      </c>
      <c r="Q180" s="166"/>
    </row>
    <row r="181" spans="1:17" ht="15" customHeight="1" x14ac:dyDescent="0.25">
      <c r="A181" s="24"/>
      <c r="B181" s="24"/>
      <c r="C181" s="24"/>
      <c r="D181" s="166"/>
      <c r="E181" s="148" t="s">
        <v>33</v>
      </c>
      <c r="F181" s="61">
        <v>1</v>
      </c>
      <c r="G181" s="61">
        <v>88</v>
      </c>
      <c r="H181" s="22" t="s">
        <v>18</v>
      </c>
      <c r="I181" s="19">
        <f t="shared" si="22"/>
        <v>88</v>
      </c>
      <c r="J181" s="26"/>
      <c r="K181" s="166"/>
      <c r="L181" s="21"/>
      <c r="M181" s="25"/>
      <c r="N181" s="25"/>
      <c r="O181" s="153"/>
      <c r="P181" s="23">
        <f t="shared" si="23"/>
        <v>0</v>
      </c>
      <c r="Q181" s="166"/>
    </row>
    <row r="182" spans="1:17" ht="15" customHeight="1" x14ac:dyDescent="0.25">
      <c r="A182" s="24"/>
      <c r="B182" s="24"/>
      <c r="C182" s="24"/>
      <c r="D182" s="166"/>
      <c r="E182" s="148"/>
      <c r="F182" s="17"/>
      <c r="G182" s="17"/>
      <c r="H182" s="22"/>
      <c r="I182" s="19">
        <f t="shared" si="22"/>
        <v>0</v>
      </c>
      <c r="J182" s="26"/>
      <c r="K182" s="166"/>
      <c r="L182" s="21"/>
      <c r="M182" s="25"/>
      <c r="N182" s="25"/>
      <c r="O182" s="153"/>
      <c r="P182" s="23">
        <f t="shared" si="23"/>
        <v>0</v>
      </c>
      <c r="Q182" s="166"/>
    </row>
    <row r="183" spans="1:17" ht="15" customHeight="1" x14ac:dyDescent="0.25">
      <c r="A183" s="24"/>
      <c r="B183" s="24"/>
      <c r="C183" s="24"/>
      <c r="D183" s="166"/>
      <c r="E183" s="148"/>
      <c r="F183" s="17"/>
      <c r="G183" s="17"/>
      <c r="H183" s="22"/>
      <c r="I183" s="19">
        <f t="shared" si="22"/>
        <v>0</v>
      </c>
      <c r="J183" s="20"/>
      <c r="K183" s="166"/>
      <c r="L183" s="21"/>
      <c r="M183" s="25"/>
      <c r="N183" s="25"/>
      <c r="O183" s="153"/>
      <c r="P183" s="23">
        <f t="shared" si="23"/>
        <v>0</v>
      </c>
      <c r="Q183" s="166"/>
    </row>
    <row r="184" spans="1:17" ht="15" customHeight="1" x14ac:dyDescent="0.25">
      <c r="A184" s="24"/>
      <c r="B184" s="24"/>
      <c r="C184" s="24"/>
      <c r="D184" s="166"/>
      <c r="E184" s="148"/>
      <c r="F184" s="18"/>
      <c r="G184" s="18"/>
      <c r="H184" s="22"/>
      <c r="I184" s="19">
        <f t="shared" si="22"/>
        <v>0</v>
      </c>
      <c r="J184" s="20"/>
      <c r="K184" s="166"/>
      <c r="L184" s="21"/>
      <c r="M184" s="25"/>
      <c r="N184" s="25"/>
      <c r="O184" s="153"/>
      <c r="P184" s="23">
        <f t="shared" si="23"/>
        <v>0</v>
      </c>
      <c r="Q184" s="166"/>
    </row>
    <row r="185" spans="1:17" ht="15" customHeight="1" x14ac:dyDescent="0.25">
      <c r="A185" s="24"/>
      <c r="B185" s="24"/>
      <c r="C185" s="24"/>
      <c r="D185" s="166"/>
      <c r="E185" s="148"/>
      <c r="F185" s="27"/>
      <c r="G185" s="17"/>
      <c r="H185" s="22"/>
      <c r="I185" s="19">
        <f t="shared" si="22"/>
        <v>0</v>
      </c>
      <c r="J185" s="20"/>
      <c r="K185" s="166"/>
      <c r="L185" s="28"/>
      <c r="M185" s="18"/>
      <c r="N185" s="18"/>
      <c r="O185" s="153"/>
      <c r="P185" s="23">
        <f t="shared" si="23"/>
        <v>0</v>
      </c>
      <c r="Q185" s="166"/>
    </row>
    <row r="186" spans="1:17" ht="15" customHeight="1" x14ac:dyDescent="0.25">
      <c r="A186" s="24"/>
      <c r="B186" s="24"/>
      <c r="C186" s="24"/>
      <c r="D186" s="167"/>
      <c r="E186" s="149"/>
      <c r="F186" s="18"/>
      <c r="G186" s="18"/>
      <c r="H186" s="153"/>
      <c r="I186" s="19">
        <f t="shared" si="22"/>
        <v>0</v>
      </c>
      <c r="J186" s="20"/>
      <c r="K186" s="167"/>
      <c r="L186" s="17"/>
      <c r="M186" s="18"/>
      <c r="N186" s="18"/>
      <c r="O186" s="153"/>
      <c r="P186" s="23">
        <f t="shared" si="23"/>
        <v>0</v>
      </c>
      <c r="Q186" s="166"/>
    </row>
    <row r="187" spans="1:17" ht="15.75" customHeight="1" thickBot="1" x14ac:dyDescent="0.3">
      <c r="A187" s="29"/>
      <c r="B187" s="29"/>
      <c r="C187" s="29"/>
      <c r="D187" s="30"/>
      <c r="E187" s="150"/>
      <c r="F187" s="32">
        <f>SUM(F175:F186)</f>
        <v>14</v>
      </c>
      <c r="G187" s="32">
        <f>SUM(G175:G186)</f>
        <v>557</v>
      </c>
      <c r="H187" s="154"/>
      <c r="I187" s="33">
        <f>SUM(I175:I186)</f>
        <v>1085</v>
      </c>
      <c r="J187" s="34"/>
      <c r="K187" s="30"/>
      <c r="L187" s="31"/>
      <c r="M187" s="32">
        <f>SUM(M175:M186)</f>
        <v>8</v>
      </c>
      <c r="N187" s="32">
        <f>SUM(N175:N186)</f>
        <v>347</v>
      </c>
      <c r="O187" s="154"/>
      <c r="P187" s="32">
        <f>SUM(P175:P186)</f>
        <v>546.4</v>
      </c>
      <c r="Q187" s="167"/>
    </row>
    <row r="188" spans="1:17" ht="15.75" customHeight="1" thickTop="1" thickBot="1" x14ac:dyDescent="0.25"/>
    <row r="189" spans="1:17" ht="26.25" customHeight="1" thickTop="1" x14ac:dyDescent="0.2">
      <c r="A189" s="9" t="s">
        <v>7</v>
      </c>
      <c r="B189" s="10" t="s">
        <v>8</v>
      </c>
      <c r="C189" s="10"/>
      <c r="D189" s="165"/>
      <c r="E189" s="147" t="s">
        <v>9</v>
      </c>
      <c r="F189" s="11" t="s">
        <v>10</v>
      </c>
      <c r="G189" s="11" t="s">
        <v>11</v>
      </c>
      <c r="H189" s="152"/>
      <c r="I189" s="11" t="s">
        <v>12</v>
      </c>
      <c r="J189" s="12"/>
      <c r="K189" s="165" t="s">
        <v>13</v>
      </c>
      <c r="L189" s="11" t="s">
        <v>9</v>
      </c>
      <c r="M189" s="11" t="s">
        <v>10</v>
      </c>
      <c r="N189" s="11" t="s">
        <v>11</v>
      </c>
      <c r="O189" s="152"/>
      <c r="P189" s="11" t="s">
        <v>14</v>
      </c>
      <c r="Q189" s="13" t="s">
        <v>15</v>
      </c>
    </row>
    <row r="190" spans="1:17" x14ac:dyDescent="0.2">
      <c r="A190" s="14">
        <v>13</v>
      </c>
      <c r="B190" s="15" t="s">
        <v>66</v>
      </c>
      <c r="C190" s="15"/>
      <c r="D190" s="166"/>
      <c r="E190" s="148" t="s">
        <v>21</v>
      </c>
      <c r="F190" s="61">
        <v>2</v>
      </c>
      <c r="G190" s="61">
        <v>86</v>
      </c>
      <c r="H190" s="153" t="s">
        <v>18</v>
      </c>
      <c r="I190" s="19">
        <f t="shared" ref="I190:I201" si="24">F190*G190</f>
        <v>172</v>
      </c>
      <c r="J190" s="20"/>
      <c r="K190" s="166"/>
      <c r="L190" s="16" t="s">
        <v>67</v>
      </c>
      <c r="M190" s="62">
        <v>1</v>
      </c>
      <c r="N190" s="62">
        <v>91</v>
      </c>
      <c r="O190" s="22" t="s">
        <v>28</v>
      </c>
      <c r="P190" s="23">
        <f t="shared" ref="P190:P201" si="25">M190*N190*0.8</f>
        <v>72.8</v>
      </c>
      <c r="Q190" s="168">
        <f>(I202+P202)/(F202+(0.8*M202))</f>
        <v>85.1484375</v>
      </c>
    </row>
    <row r="191" spans="1:17" ht="15" customHeight="1" x14ac:dyDescent="0.25">
      <c r="A191" s="24"/>
      <c r="B191" s="24"/>
      <c r="C191" s="24"/>
      <c r="D191" s="166"/>
      <c r="E191" s="148" t="s">
        <v>50</v>
      </c>
      <c r="F191" s="63">
        <v>2</v>
      </c>
      <c r="G191" s="62">
        <v>90</v>
      </c>
      <c r="H191" s="153" t="s">
        <v>18</v>
      </c>
      <c r="I191" s="19">
        <f t="shared" si="24"/>
        <v>180</v>
      </c>
      <c r="J191" s="26"/>
      <c r="K191" s="166"/>
      <c r="L191" s="16" t="s">
        <v>22</v>
      </c>
      <c r="M191" s="62">
        <v>2</v>
      </c>
      <c r="N191" s="62">
        <v>97</v>
      </c>
      <c r="O191" s="153" t="s">
        <v>20</v>
      </c>
      <c r="P191" s="23">
        <f t="shared" si="25"/>
        <v>155.20000000000002</v>
      </c>
      <c r="Q191" s="166"/>
    </row>
    <row r="192" spans="1:17" ht="15" customHeight="1" x14ac:dyDescent="0.25">
      <c r="A192" s="24"/>
      <c r="B192" s="24"/>
      <c r="C192" s="24"/>
      <c r="D192" s="166"/>
      <c r="E192" s="148" t="s">
        <v>35</v>
      </c>
      <c r="F192" s="62">
        <v>1</v>
      </c>
      <c r="G192" s="21">
        <v>75</v>
      </c>
      <c r="H192" s="153" t="s">
        <v>24</v>
      </c>
      <c r="I192" s="19">
        <f t="shared" si="24"/>
        <v>75</v>
      </c>
      <c r="J192" s="26"/>
      <c r="K192" s="166"/>
      <c r="L192" s="17" t="s">
        <v>47</v>
      </c>
      <c r="M192" s="61">
        <v>2</v>
      </c>
      <c r="N192" s="61">
        <v>99</v>
      </c>
      <c r="O192" s="153" t="s">
        <v>20</v>
      </c>
      <c r="P192" s="23">
        <f t="shared" si="25"/>
        <v>158.4</v>
      </c>
      <c r="Q192" s="166"/>
    </row>
    <row r="193" spans="1:17" ht="15" customHeight="1" x14ac:dyDescent="0.25">
      <c r="A193" s="24"/>
      <c r="B193" s="24"/>
      <c r="C193" s="24"/>
      <c r="D193" s="166"/>
      <c r="E193" s="148" t="s">
        <v>37</v>
      </c>
      <c r="F193" s="61">
        <v>1</v>
      </c>
      <c r="G193" s="17">
        <v>75</v>
      </c>
      <c r="H193" s="153" t="s">
        <v>24</v>
      </c>
      <c r="I193" s="19">
        <f t="shared" si="24"/>
        <v>75</v>
      </c>
      <c r="J193" s="26"/>
      <c r="K193" s="166"/>
      <c r="L193" s="17" t="s">
        <v>44</v>
      </c>
      <c r="M193" s="61">
        <v>2</v>
      </c>
      <c r="N193" s="61">
        <v>89</v>
      </c>
      <c r="O193" s="153" t="s">
        <v>20</v>
      </c>
      <c r="P193" s="23">
        <f t="shared" si="25"/>
        <v>142.4</v>
      </c>
      <c r="Q193" s="166"/>
    </row>
    <row r="194" spans="1:17" ht="15" customHeight="1" x14ac:dyDescent="0.25">
      <c r="A194" s="24"/>
      <c r="B194" s="24"/>
      <c r="C194" s="24"/>
      <c r="D194" s="166"/>
      <c r="E194" s="148" t="s">
        <v>29</v>
      </c>
      <c r="F194" s="61">
        <v>3</v>
      </c>
      <c r="G194" s="61">
        <v>66</v>
      </c>
      <c r="H194" s="153" t="s">
        <v>18</v>
      </c>
      <c r="I194" s="19">
        <f t="shared" si="24"/>
        <v>198</v>
      </c>
      <c r="J194" s="26"/>
      <c r="K194" s="166"/>
      <c r="L194" s="17"/>
      <c r="M194" s="17"/>
      <c r="N194" s="18"/>
      <c r="O194" s="153"/>
      <c r="P194" s="23">
        <f t="shared" si="25"/>
        <v>0</v>
      </c>
      <c r="Q194" s="166"/>
    </row>
    <row r="195" spans="1:17" ht="15" customHeight="1" x14ac:dyDescent="0.25">
      <c r="A195" s="24"/>
      <c r="B195" s="24"/>
      <c r="C195" s="24"/>
      <c r="D195" s="166"/>
      <c r="E195" s="148" t="s">
        <v>30</v>
      </c>
      <c r="F195" s="61">
        <v>3</v>
      </c>
      <c r="G195" s="61">
        <v>88</v>
      </c>
      <c r="H195" s="153" t="s">
        <v>18</v>
      </c>
      <c r="I195" s="19">
        <f t="shared" si="24"/>
        <v>264</v>
      </c>
      <c r="J195" s="20"/>
      <c r="K195" s="166"/>
      <c r="L195" s="21"/>
      <c r="M195" s="21"/>
      <c r="N195" s="21"/>
      <c r="O195" s="153"/>
      <c r="P195" s="23">
        <f t="shared" si="25"/>
        <v>0</v>
      </c>
      <c r="Q195" s="166"/>
    </row>
    <row r="196" spans="1:17" ht="15" customHeight="1" x14ac:dyDescent="0.25">
      <c r="A196" s="24"/>
      <c r="B196" s="24"/>
      <c r="C196" s="24"/>
      <c r="D196" s="166"/>
      <c r="E196" s="148" t="s">
        <v>23</v>
      </c>
      <c r="F196" s="61">
        <v>2</v>
      </c>
      <c r="G196" s="61">
        <v>90</v>
      </c>
      <c r="H196" s="22" t="s">
        <v>24</v>
      </c>
      <c r="I196" s="19">
        <f t="shared" si="24"/>
        <v>180</v>
      </c>
      <c r="J196" s="26"/>
      <c r="K196" s="166"/>
      <c r="L196" s="21"/>
      <c r="M196" s="25"/>
      <c r="N196" s="25"/>
      <c r="O196" s="153"/>
      <c r="P196" s="23">
        <f t="shared" si="25"/>
        <v>0</v>
      </c>
      <c r="Q196" s="166"/>
    </row>
    <row r="197" spans="1:17" ht="15" customHeight="1" x14ac:dyDescent="0.25">
      <c r="A197" s="24"/>
      <c r="B197" s="24"/>
      <c r="C197" s="24"/>
      <c r="D197" s="166"/>
      <c r="E197" s="148" t="s">
        <v>26</v>
      </c>
      <c r="F197" s="61">
        <v>1</v>
      </c>
      <c r="G197" s="61">
        <v>84</v>
      </c>
      <c r="H197" s="22" t="s">
        <v>24</v>
      </c>
      <c r="I197" s="19">
        <f t="shared" si="24"/>
        <v>84</v>
      </c>
      <c r="J197" s="26"/>
      <c r="K197" s="166"/>
      <c r="L197" s="21"/>
      <c r="M197" s="25"/>
      <c r="N197" s="25"/>
      <c r="O197" s="153"/>
      <c r="P197" s="23">
        <f t="shared" si="25"/>
        <v>0</v>
      </c>
      <c r="Q197" s="166"/>
    </row>
    <row r="198" spans="1:17" ht="15" customHeight="1" x14ac:dyDescent="0.25">
      <c r="A198" s="24"/>
      <c r="B198" s="24"/>
      <c r="C198" s="24"/>
      <c r="D198" s="166"/>
      <c r="E198" s="148" t="s">
        <v>31</v>
      </c>
      <c r="F198" s="61">
        <v>2</v>
      </c>
      <c r="G198" s="61">
        <v>84</v>
      </c>
      <c r="H198" s="22" t="s">
        <v>18</v>
      </c>
      <c r="I198" s="19">
        <f t="shared" si="24"/>
        <v>168</v>
      </c>
      <c r="J198" s="20"/>
      <c r="K198" s="166"/>
      <c r="L198" s="21"/>
      <c r="M198" s="25"/>
      <c r="N198" s="25"/>
      <c r="O198" s="153"/>
      <c r="P198" s="23">
        <f t="shared" si="25"/>
        <v>0</v>
      </c>
      <c r="Q198" s="166"/>
    </row>
    <row r="199" spans="1:17" ht="15" customHeight="1" x14ac:dyDescent="0.25">
      <c r="A199" s="24"/>
      <c r="B199" s="24"/>
      <c r="C199" s="24"/>
      <c r="D199" s="166"/>
      <c r="E199" s="148" t="s">
        <v>32</v>
      </c>
      <c r="F199" s="61">
        <v>2</v>
      </c>
      <c r="G199" s="61">
        <v>85</v>
      </c>
      <c r="H199" s="22" t="s">
        <v>18</v>
      </c>
      <c r="I199" s="19">
        <f t="shared" si="24"/>
        <v>170</v>
      </c>
      <c r="J199" s="20"/>
      <c r="K199" s="166"/>
      <c r="L199" s="21"/>
      <c r="M199" s="25"/>
      <c r="N199" s="25"/>
      <c r="O199" s="153"/>
      <c r="P199" s="23">
        <f t="shared" si="25"/>
        <v>0</v>
      </c>
      <c r="Q199" s="166"/>
    </row>
    <row r="200" spans="1:17" ht="15" customHeight="1" x14ac:dyDescent="0.25">
      <c r="A200" s="24"/>
      <c r="B200" s="24"/>
      <c r="C200" s="24"/>
      <c r="D200" s="166"/>
      <c r="E200" s="148" t="s">
        <v>33</v>
      </c>
      <c r="F200" s="63">
        <v>1</v>
      </c>
      <c r="G200" s="61">
        <v>85</v>
      </c>
      <c r="H200" s="22" t="s">
        <v>18</v>
      </c>
      <c r="I200" s="19">
        <f t="shared" si="24"/>
        <v>85</v>
      </c>
      <c r="J200" s="20"/>
      <c r="K200" s="166"/>
      <c r="L200" s="28"/>
      <c r="M200" s="18"/>
      <c r="N200" s="18"/>
      <c r="O200" s="153"/>
      <c r="P200" s="23">
        <f t="shared" si="25"/>
        <v>0</v>
      </c>
      <c r="Q200" s="166"/>
    </row>
    <row r="201" spans="1:17" ht="15" customHeight="1" x14ac:dyDescent="0.25">
      <c r="A201" s="24"/>
      <c r="B201" s="24"/>
      <c r="C201" s="24"/>
      <c r="D201" s="167"/>
      <c r="E201" s="149"/>
      <c r="F201" s="18"/>
      <c r="G201" s="18"/>
      <c r="H201" s="153"/>
      <c r="I201" s="19">
        <f t="shared" si="24"/>
        <v>0</v>
      </c>
      <c r="J201" s="20"/>
      <c r="K201" s="167"/>
      <c r="L201" s="17"/>
      <c r="M201" s="18"/>
      <c r="N201" s="18"/>
      <c r="O201" s="153"/>
      <c r="P201" s="23">
        <f t="shared" si="25"/>
        <v>0</v>
      </c>
      <c r="Q201" s="166"/>
    </row>
    <row r="202" spans="1:17" ht="15.75" customHeight="1" thickBot="1" x14ac:dyDescent="0.3">
      <c r="A202" s="29"/>
      <c r="B202" s="29"/>
      <c r="C202" s="29"/>
      <c r="D202" s="30"/>
      <c r="E202" s="150"/>
      <c r="F202" s="32">
        <f>SUM(F190:F201)</f>
        <v>20</v>
      </c>
      <c r="G202" s="32">
        <f>SUM(G190:G201)</f>
        <v>908</v>
      </c>
      <c r="H202" s="154"/>
      <c r="I202" s="33">
        <f>SUM(I190:I201)</f>
        <v>1651</v>
      </c>
      <c r="J202" s="34"/>
      <c r="K202" s="30"/>
      <c r="L202" s="31"/>
      <c r="M202" s="32">
        <f>SUM(M190:M201)</f>
        <v>7</v>
      </c>
      <c r="N202" s="32">
        <f>SUM(N190:N201)</f>
        <v>376</v>
      </c>
      <c r="O202" s="154"/>
      <c r="P202" s="32">
        <f>SUM(P190:P201)</f>
        <v>528.79999999999995</v>
      </c>
      <c r="Q202" s="167"/>
    </row>
    <row r="203" spans="1:17" ht="15.75" customHeight="1" thickTop="1" thickBot="1" x14ac:dyDescent="0.25"/>
    <row r="204" spans="1:17" ht="26.25" customHeight="1" thickTop="1" x14ac:dyDescent="0.2">
      <c r="A204" s="9" t="s">
        <v>7</v>
      </c>
      <c r="B204" s="10" t="s">
        <v>8</v>
      </c>
      <c r="C204" s="10"/>
      <c r="D204" s="165"/>
      <c r="E204" s="147" t="s">
        <v>9</v>
      </c>
      <c r="F204" s="11" t="s">
        <v>10</v>
      </c>
      <c r="G204" s="11" t="s">
        <v>11</v>
      </c>
      <c r="H204" s="152"/>
      <c r="I204" s="11" t="s">
        <v>12</v>
      </c>
      <c r="J204" s="12"/>
      <c r="K204" s="165" t="s">
        <v>13</v>
      </c>
      <c r="L204" s="11" t="s">
        <v>9</v>
      </c>
      <c r="M204" s="11" t="s">
        <v>10</v>
      </c>
      <c r="N204" s="11" t="s">
        <v>11</v>
      </c>
      <c r="O204" s="152"/>
      <c r="P204" s="11" t="s">
        <v>14</v>
      </c>
      <c r="Q204" s="13" t="s">
        <v>15</v>
      </c>
    </row>
    <row r="205" spans="1:17" x14ac:dyDescent="0.2">
      <c r="A205" s="14">
        <v>14</v>
      </c>
      <c r="B205" s="15" t="s">
        <v>68</v>
      </c>
      <c r="C205" s="15"/>
      <c r="D205" s="166"/>
      <c r="E205" s="148" t="s">
        <v>21</v>
      </c>
      <c r="F205" s="61">
        <v>2</v>
      </c>
      <c r="G205" s="61">
        <v>91</v>
      </c>
      <c r="H205" s="153" t="s">
        <v>18</v>
      </c>
      <c r="I205" s="19">
        <f t="shared" ref="I205:I216" si="26">F205*G205</f>
        <v>182</v>
      </c>
      <c r="J205" s="20"/>
      <c r="K205" s="166"/>
      <c r="L205" s="16" t="s">
        <v>22</v>
      </c>
      <c r="M205" s="62">
        <v>2</v>
      </c>
      <c r="N205" s="62">
        <v>98</v>
      </c>
      <c r="O205" s="22" t="s">
        <v>20</v>
      </c>
      <c r="P205" s="23">
        <f t="shared" ref="P205:P216" si="27">M205*N205*0.8</f>
        <v>156.80000000000001</v>
      </c>
      <c r="Q205" s="168">
        <f>(I217+P217)/(F217+(0.8*M217))</f>
        <v>90.424999999999997</v>
      </c>
    </row>
    <row r="206" spans="1:17" ht="15" customHeight="1" x14ac:dyDescent="0.25">
      <c r="A206" s="24"/>
      <c r="B206" s="24"/>
      <c r="C206" s="24"/>
      <c r="D206" s="166"/>
      <c r="E206" s="148" t="s">
        <v>50</v>
      </c>
      <c r="F206" s="63">
        <v>2</v>
      </c>
      <c r="G206" s="62">
        <v>90</v>
      </c>
      <c r="H206" s="153" t="s">
        <v>18</v>
      </c>
      <c r="I206" s="19">
        <f t="shared" si="26"/>
        <v>180</v>
      </c>
      <c r="J206" s="26"/>
      <c r="K206" s="166"/>
      <c r="L206" s="16" t="s">
        <v>60</v>
      </c>
      <c r="M206" s="62">
        <v>1</v>
      </c>
      <c r="N206" s="62">
        <v>92</v>
      </c>
      <c r="O206" s="153" t="s">
        <v>28</v>
      </c>
      <c r="P206" s="23">
        <f t="shared" si="27"/>
        <v>73.600000000000009</v>
      </c>
      <c r="Q206" s="166"/>
    </row>
    <row r="207" spans="1:17" ht="15" customHeight="1" x14ac:dyDescent="0.25">
      <c r="A207" s="24"/>
      <c r="B207" s="24"/>
      <c r="C207" s="24"/>
      <c r="D207" s="166"/>
      <c r="E207" s="148" t="s">
        <v>26</v>
      </c>
      <c r="F207" s="62">
        <v>1</v>
      </c>
      <c r="G207" s="62">
        <v>87</v>
      </c>
      <c r="H207" s="153" t="s">
        <v>24</v>
      </c>
      <c r="I207" s="19">
        <f t="shared" si="26"/>
        <v>87</v>
      </c>
      <c r="J207" s="26"/>
      <c r="K207" s="166"/>
      <c r="L207" s="17" t="s">
        <v>47</v>
      </c>
      <c r="M207" s="61">
        <v>2</v>
      </c>
      <c r="N207" s="61">
        <v>98</v>
      </c>
      <c r="O207" s="153" t="s">
        <v>20</v>
      </c>
      <c r="P207" s="23">
        <f t="shared" si="27"/>
        <v>156.80000000000001</v>
      </c>
      <c r="Q207" s="166"/>
    </row>
    <row r="208" spans="1:17" ht="15" customHeight="1" x14ac:dyDescent="0.25">
      <c r="A208" s="24"/>
      <c r="B208" s="24"/>
      <c r="C208" s="24"/>
      <c r="D208" s="166"/>
      <c r="E208" s="148" t="s">
        <v>35</v>
      </c>
      <c r="F208" s="61">
        <v>1</v>
      </c>
      <c r="G208" s="17">
        <v>75</v>
      </c>
      <c r="H208" s="153" t="s">
        <v>24</v>
      </c>
      <c r="I208" s="19">
        <f t="shared" si="26"/>
        <v>75</v>
      </c>
      <c r="J208" s="26"/>
      <c r="K208" s="166"/>
      <c r="L208" s="17"/>
      <c r="M208" s="17"/>
      <c r="N208" s="18"/>
      <c r="O208" s="153"/>
      <c r="P208" s="23">
        <f t="shared" si="27"/>
        <v>0</v>
      </c>
      <c r="Q208" s="166"/>
    </row>
    <row r="209" spans="1:17" ht="15" customHeight="1" x14ac:dyDescent="0.25">
      <c r="A209" s="24"/>
      <c r="B209" s="24"/>
      <c r="C209" s="24"/>
      <c r="D209" s="166"/>
      <c r="E209" s="148" t="s">
        <v>37</v>
      </c>
      <c r="F209" s="61">
        <v>1</v>
      </c>
      <c r="G209" s="17">
        <v>75</v>
      </c>
      <c r="H209" s="153" t="s">
        <v>24</v>
      </c>
      <c r="I209" s="19">
        <f t="shared" si="26"/>
        <v>75</v>
      </c>
      <c r="J209" s="26"/>
      <c r="K209" s="166"/>
      <c r="L209" s="17"/>
      <c r="M209" s="17"/>
      <c r="N209" s="18"/>
      <c r="O209" s="153"/>
      <c r="P209" s="23">
        <f t="shared" si="27"/>
        <v>0</v>
      </c>
      <c r="Q209" s="166"/>
    </row>
    <row r="210" spans="1:17" ht="15" customHeight="1" x14ac:dyDescent="0.25">
      <c r="A210" s="24"/>
      <c r="B210" s="24"/>
      <c r="C210" s="24"/>
      <c r="D210" s="166"/>
      <c r="E210" s="148" t="s">
        <v>29</v>
      </c>
      <c r="F210" s="61">
        <v>3</v>
      </c>
      <c r="G210" s="61">
        <v>89</v>
      </c>
      <c r="H210" s="153" t="s">
        <v>18</v>
      </c>
      <c r="I210" s="19">
        <f t="shared" si="26"/>
        <v>267</v>
      </c>
      <c r="J210" s="20"/>
      <c r="K210" s="166"/>
      <c r="L210" s="21"/>
      <c r="M210" s="21"/>
      <c r="N210" s="21"/>
      <c r="O210" s="153"/>
      <c r="P210" s="23">
        <f t="shared" si="27"/>
        <v>0</v>
      </c>
      <c r="Q210" s="166"/>
    </row>
    <row r="211" spans="1:17" ht="15" customHeight="1" x14ac:dyDescent="0.25">
      <c r="A211" s="24"/>
      <c r="B211" s="24"/>
      <c r="C211" s="24"/>
      <c r="D211" s="166"/>
      <c r="E211" s="148" t="s">
        <v>30</v>
      </c>
      <c r="F211" s="61">
        <v>3</v>
      </c>
      <c r="G211" s="61">
        <v>88</v>
      </c>
      <c r="H211" s="22" t="s">
        <v>18</v>
      </c>
      <c r="I211" s="19">
        <f t="shared" si="26"/>
        <v>264</v>
      </c>
      <c r="J211" s="26"/>
      <c r="K211" s="166"/>
      <c r="L211" s="21"/>
      <c r="M211" s="25"/>
      <c r="N211" s="25"/>
      <c r="O211" s="153"/>
      <c r="P211" s="23">
        <f t="shared" si="27"/>
        <v>0</v>
      </c>
      <c r="Q211" s="166"/>
    </row>
    <row r="212" spans="1:17" ht="15" customHeight="1" x14ac:dyDescent="0.25">
      <c r="A212" s="24"/>
      <c r="B212" s="24"/>
      <c r="C212" s="24"/>
      <c r="D212" s="166"/>
      <c r="E212" s="148" t="s">
        <v>23</v>
      </c>
      <c r="F212" s="61">
        <v>2</v>
      </c>
      <c r="G212" s="61">
        <v>92</v>
      </c>
      <c r="H212" s="22" t="s">
        <v>24</v>
      </c>
      <c r="I212" s="19">
        <f t="shared" si="26"/>
        <v>184</v>
      </c>
      <c r="J212" s="26"/>
      <c r="K212" s="166"/>
      <c r="L212" s="21"/>
      <c r="M212" s="25"/>
      <c r="N212" s="25"/>
      <c r="O212" s="153"/>
      <c r="P212" s="23">
        <f t="shared" si="27"/>
        <v>0</v>
      </c>
      <c r="Q212" s="166"/>
    </row>
    <row r="213" spans="1:17" ht="15" customHeight="1" x14ac:dyDescent="0.25">
      <c r="A213" s="24"/>
      <c r="B213" s="24"/>
      <c r="C213" s="24"/>
      <c r="D213" s="166"/>
      <c r="E213" s="148" t="s">
        <v>48</v>
      </c>
      <c r="F213" s="61">
        <v>2</v>
      </c>
      <c r="G213" s="61">
        <v>95</v>
      </c>
      <c r="H213" s="22" t="s">
        <v>18</v>
      </c>
      <c r="I213" s="19">
        <f t="shared" si="26"/>
        <v>190</v>
      </c>
      <c r="J213" s="20"/>
      <c r="K213" s="166"/>
      <c r="L213" s="21"/>
      <c r="M213" s="25"/>
      <c r="N213" s="25"/>
      <c r="O213" s="153"/>
      <c r="P213" s="23">
        <f t="shared" si="27"/>
        <v>0</v>
      </c>
      <c r="Q213" s="166"/>
    </row>
    <row r="214" spans="1:17" ht="15" customHeight="1" x14ac:dyDescent="0.25">
      <c r="A214" s="24"/>
      <c r="B214" s="24"/>
      <c r="C214" s="24"/>
      <c r="D214" s="166"/>
      <c r="E214" s="148" t="s">
        <v>31</v>
      </c>
      <c r="F214" s="61">
        <v>2</v>
      </c>
      <c r="G214" s="61">
        <v>95</v>
      </c>
      <c r="H214" s="22" t="s">
        <v>18</v>
      </c>
      <c r="I214" s="19">
        <f t="shared" si="26"/>
        <v>190</v>
      </c>
      <c r="J214" s="20"/>
      <c r="K214" s="166"/>
      <c r="L214" s="21"/>
      <c r="M214" s="25"/>
      <c r="N214" s="25"/>
      <c r="O214" s="153"/>
      <c r="P214" s="23">
        <f t="shared" si="27"/>
        <v>0</v>
      </c>
      <c r="Q214" s="166"/>
    </row>
    <row r="215" spans="1:17" ht="15" customHeight="1" x14ac:dyDescent="0.25">
      <c r="A215" s="24"/>
      <c r="B215" s="24"/>
      <c r="C215" s="24"/>
      <c r="D215" s="166"/>
      <c r="E215" s="148" t="s">
        <v>33</v>
      </c>
      <c r="F215" s="63">
        <v>1</v>
      </c>
      <c r="G215" s="61">
        <v>89</v>
      </c>
      <c r="H215" s="22" t="s">
        <v>18</v>
      </c>
      <c r="I215" s="19">
        <f t="shared" si="26"/>
        <v>89</v>
      </c>
      <c r="J215" s="20"/>
      <c r="K215" s="166"/>
      <c r="L215" s="28"/>
      <c r="M215" s="18"/>
      <c r="N215" s="18"/>
      <c r="O215" s="153"/>
      <c r="P215" s="23">
        <f t="shared" si="27"/>
        <v>0</v>
      </c>
      <c r="Q215" s="166"/>
    </row>
    <row r="216" spans="1:17" ht="15" customHeight="1" x14ac:dyDescent="0.25">
      <c r="A216" s="24"/>
      <c r="B216" s="24"/>
      <c r="C216" s="24"/>
      <c r="D216" s="167"/>
      <c r="E216" s="149"/>
      <c r="F216" s="18"/>
      <c r="G216" s="18"/>
      <c r="H216" s="153"/>
      <c r="I216" s="19">
        <f t="shared" si="26"/>
        <v>0</v>
      </c>
      <c r="J216" s="20"/>
      <c r="K216" s="167"/>
      <c r="L216" s="17"/>
      <c r="M216" s="18"/>
      <c r="N216" s="18"/>
      <c r="O216" s="153"/>
      <c r="P216" s="23">
        <f t="shared" si="27"/>
        <v>0</v>
      </c>
      <c r="Q216" s="166"/>
    </row>
    <row r="217" spans="1:17" ht="15.75" customHeight="1" thickBot="1" x14ac:dyDescent="0.3">
      <c r="A217" s="29"/>
      <c r="B217" s="29"/>
      <c r="C217" s="29"/>
      <c r="D217" s="30"/>
      <c r="E217" s="150"/>
      <c r="F217" s="32">
        <f>SUM(F205:F216)</f>
        <v>20</v>
      </c>
      <c r="G217" s="32">
        <f>SUM(G205:G216)</f>
        <v>966</v>
      </c>
      <c r="H217" s="154"/>
      <c r="I217" s="33">
        <f>SUM(I205:I216)</f>
        <v>1783</v>
      </c>
      <c r="J217" s="34"/>
      <c r="K217" s="30"/>
      <c r="L217" s="31"/>
      <c r="M217" s="32">
        <f>SUM(M205:M216)</f>
        <v>5</v>
      </c>
      <c r="N217" s="32">
        <f>SUM(N205:N216)</f>
        <v>288</v>
      </c>
      <c r="O217" s="154"/>
      <c r="P217" s="32">
        <f>SUM(P205:P216)</f>
        <v>387.20000000000005</v>
      </c>
      <c r="Q217" s="167"/>
    </row>
    <row r="218" spans="1:17" ht="15.75" customHeight="1" thickTop="1" thickBot="1" x14ac:dyDescent="0.25"/>
    <row r="219" spans="1:17" ht="26.25" customHeight="1" thickTop="1" x14ac:dyDescent="0.2">
      <c r="A219" s="9" t="s">
        <v>7</v>
      </c>
      <c r="B219" s="10" t="s">
        <v>8</v>
      </c>
      <c r="C219" s="10"/>
      <c r="D219" s="165"/>
      <c r="E219" s="147" t="s">
        <v>9</v>
      </c>
      <c r="F219" s="11" t="s">
        <v>10</v>
      </c>
      <c r="G219" s="11" t="s">
        <v>11</v>
      </c>
      <c r="H219" s="152"/>
      <c r="I219" s="11" t="s">
        <v>12</v>
      </c>
      <c r="J219" s="12"/>
      <c r="K219" s="165" t="s">
        <v>13</v>
      </c>
      <c r="L219" s="11" t="s">
        <v>9</v>
      </c>
      <c r="M219" s="11" t="s">
        <v>10</v>
      </c>
      <c r="N219" s="11" t="s">
        <v>11</v>
      </c>
      <c r="O219" s="152"/>
      <c r="P219" s="11" t="s">
        <v>14</v>
      </c>
      <c r="Q219" s="13" t="s">
        <v>15</v>
      </c>
    </row>
    <row r="220" spans="1:17" x14ac:dyDescent="0.2">
      <c r="A220" s="14">
        <v>15</v>
      </c>
      <c r="B220" s="15" t="s">
        <v>69</v>
      </c>
      <c r="C220" s="15"/>
      <c r="D220" s="166"/>
      <c r="E220" s="148" t="s">
        <v>62</v>
      </c>
      <c r="F220" s="61">
        <v>2</v>
      </c>
      <c r="G220" s="61">
        <v>90</v>
      </c>
      <c r="H220" s="153" t="s">
        <v>18</v>
      </c>
      <c r="I220" s="19">
        <f t="shared" ref="I220:I231" si="28">F220*G220</f>
        <v>180</v>
      </c>
      <c r="J220" s="20"/>
      <c r="K220" s="166"/>
      <c r="L220" s="16" t="s">
        <v>67</v>
      </c>
      <c r="M220" s="62">
        <v>1</v>
      </c>
      <c r="N220" s="62">
        <v>78</v>
      </c>
      <c r="O220" s="22" t="s">
        <v>28</v>
      </c>
      <c r="P220" s="23">
        <f t="shared" ref="P220:P231" si="29">M220*N220*0.8</f>
        <v>62.400000000000006</v>
      </c>
      <c r="Q220" s="168">
        <f>(I232+P232)/(F232+(0.8*M232))</f>
        <v>86.746575342465761</v>
      </c>
    </row>
    <row r="221" spans="1:17" ht="15" customHeight="1" x14ac:dyDescent="0.25">
      <c r="A221" s="24"/>
      <c r="B221" s="24"/>
      <c r="C221" s="24"/>
      <c r="D221" s="166"/>
      <c r="E221" s="148" t="s">
        <v>17</v>
      </c>
      <c r="F221" s="63">
        <v>2</v>
      </c>
      <c r="G221" s="62">
        <v>85</v>
      </c>
      <c r="H221" s="153" t="s">
        <v>18</v>
      </c>
      <c r="I221" s="19">
        <f t="shared" si="28"/>
        <v>170</v>
      </c>
      <c r="J221" s="26"/>
      <c r="K221" s="166"/>
      <c r="L221" s="16" t="s">
        <v>25</v>
      </c>
      <c r="M221" s="62">
        <v>2</v>
      </c>
      <c r="N221" s="21">
        <v>90</v>
      </c>
      <c r="O221" s="153" t="s">
        <v>20</v>
      </c>
      <c r="P221" s="23">
        <f t="shared" si="29"/>
        <v>144</v>
      </c>
      <c r="Q221" s="166"/>
    </row>
    <row r="222" spans="1:17" ht="15" customHeight="1" x14ac:dyDescent="0.25">
      <c r="A222" s="24"/>
      <c r="B222" s="24"/>
      <c r="C222" s="24"/>
      <c r="D222" s="166"/>
      <c r="E222" s="148" t="s">
        <v>21</v>
      </c>
      <c r="F222" s="62">
        <v>2</v>
      </c>
      <c r="G222" s="62">
        <v>80</v>
      </c>
      <c r="H222" s="153" t="s">
        <v>18</v>
      </c>
      <c r="I222" s="19">
        <f t="shared" si="28"/>
        <v>160</v>
      </c>
      <c r="J222" s="26"/>
      <c r="K222" s="166"/>
      <c r="L222" s="17" t="s">
        <v>70</v>
      </c>
      <c r="M222" s="61">
        <v>2</v>
      </c>
      <c r="N222" s="61">
        <v>88</v>
      </c>
      <c r="O222" s="153" t="s">
        <v>71</v>
      </c>
      <c r="P222" s="23">
        <f t="shared" si="29"/>
        <v>140.80000000000001</v>
      </c>
      <c r="Q222" s="166"/>
    </row>
    <row r="223" spans="1:17" ht="15" customHeight="1" x14ac:dyDescent="0.25">
      <c r="A223" s="24"/>
      <c r="B223" s="24"/>
      <c r="C223" s="24"/>
      <c r="D223" s="166"/>
      <c r="E223" s="148" t="s">
        <v>35</v>
      </c>
      <c r="F223" s="61">
        <v>1</v>
      </c>
      <c r="G223" s="17">
        <v>75</v>
      </c>
      <c r="H223" s="153" t="s">
        <v>24</v>
      </c>
      <c r="I223" s="19">
        <f t="shared" si="28"/>
        <v>75</v>
      </c>
      <c r="J223" s="26"/>
      <c r="K223" s="166"/>
      <c r="L223" s="17" t="s">
        <v>72</v>
      </c>
      <c r="M223" s="61">
        <v>2</v>
      </c>
      <c r="N223" s="61">
        <v>97</v>
      </c>
      <c r="O223" s="153" t="s">
        <v>71</v>
      </c>
      <c r="P223" s="23">
        <f t="shared" si="29"/>
        <v>155.20000000000002</v>
      </c>
      <c r="Q223" s="166"/>
    </row>
    <row r="224" spans="1:17" ht="15" customHeight="1" x14ac:dyDescent="0.25">
      <c r="A224" s="24"/>
      <c r="B224" s="24"/>
      <c r="C224" s="24"/>
      <c r="D224" s="166"/>
      <c r="E224" s="148" t="s">
        <v>37</v>
      </c>
      <c r="F224" s="61">
        <v>1</v>
      </c>
      <c r="G224" s="17">
        <v>75</v>
      </c>
      <c r="H224" s="153" t="s">
        <v>24</v>
      </c>
      <c r="I224" s="19">
        <f t="shared" si="28"/>
        <v>75</v>
      </c>
      <c r="J224" s="26"/>
      <c r="K224" s="166"/>
      <c r="L224" s="17" t="s">
        <v>73</v>
      </c>
      <c r="M224" s="61">
        <v>2</v>
      </c>
      <c r="N224" s="61">
        <v>96</v>
      </c>
      <c r="O224" s="153" t="s">
        <v>71</v>
      </c>
      <c r="P224" s="23">
        <f t="shared" si="29"/>
        <v>153.60000000000002</v>
      </c>
      <c r="Q224" s="166"/>
    </row>
    <row r="225" spans="1:17" ht="15" customHeight="1" x14ac:dyDescent="0.25">
      <c r="A225" s="24"/>
      <c r="B225" s="24"/>
      <c r="C225" s="24"/>
      <c r="D225" s="166"/>
      <c r="E225" s="148" t="s">
        <v>29</v>
      </c>
      <c r="F225" s="61">
        <v>3</v>
      </c>
      <c r="G225" s="61">
        <v>75</v>
      </c>
      <c r="H225" s="153" t="s">
        <v>18</v>
      </c>
      <c r="I225" s="19">
        <f t="shared" si="28"/>
        <v>225</v>
      </c>
      <c r="J225" s="20"/>
      <c r="K225" s="166"/>
      <c r="L225" s="21"/>
      <c r="M225" s="21"/>
      <c r="N225" s="21"/>
      <c r="O225" s="153"/>
      <c r="P225" s="23">
        <f t="shared" si="29"/>
        <v>0</v>
      </c>
      <c r="Q225" s="166"/>
    </row>
    <row r="226" spans="1:17" ht="15" customHeight="1" x14ac:dyDescent="0.25">
      <c r="A226" s="24"/>
      <c r="B226" s="24"/>
      <c r="C226" s="24"/>
      <c r="D226" s="166"/>
      <c r="E226" s="148" t="s">
        <v>30</v>
      </c>
      <c r="F226" s="61">
        <v>3</v>
      </c>
      <c r="G226" s="61">
        <v>91</v>
      </c>
      <c r="H226" s="22" t="s">
        <v>18</v>
      </c>
      <c r="I226" s="19">
        <f t="shared" si="28"/>
        <v>273</v>
      </c>
      <c r="J226" s="26"/>
      <c r="K226" s="166"/>
      <c r="L226" s="21"/>
      <c r="M226" s="25"/>
      <c r="N226" s="25"/>
      <c r="O226" s="153"/>
      <c r="P226" s="23">
        <f t="shared" si="29"/>
        <v>0</v>
      </c>
      <c r="Q226" s="166"/>
    </row>
    <row r="227" spans="1:17" ht="15" customHeight="1" x14ac:dyDescent="0.25">
      <c r="A227" s="24"/>
      <c r="B227" s="24"/>
      <c r="C227" s="24"/>
      <c r="D227" s="166"/>
      <c r="E227" s="148" t="s">
        <v>23</v>
      </c>
      <c r="F227" s="61">
        <v>2</v>
      </c>
      <c r="G227" s="61">
        <v>88</v>
      </c>
      <c r="H227" s="22" t="s">
        <v>24</v>
      </c>
      <c r="I227" s="19">
        <f t="shared" si="28"/>
        <v>176</v>
      </c>
      <c r="J227" s="26"/>
      <c r="K227" s="166"/>
      <c r="L227" s="21"/>
      <c r="M227" s="25"/>
      <c r="N227" s="25"/>
      <c r="O227" s="153"/>
      <c r="P227" s="23">
        <f t="shared" si="29"/>
        <v>0</v>
      </c>
      <c r="Q227" s="166"/>
    </row>
    <row r="228" spans="1:17" ht="15" customHeight="1" x14ac:dyDescent="0.25">
      <c r="A228" s="24"/>
      <c r="B228" s="24"/>
      <c r="C228" s="24"/>
      <c r="D228" s="166"/>
      <c r="E228" s="148" t="s">
        <v>26</v>
      </c>
      <c r="F228" s="61">
        <v>1</v>
      </c>
      <c r="G228" s="61">
        <v>88</v>
      </c>
      <c r="H228" s="22" t="s">
        <v>24</v>
      </c>
      <c r="I228" s="19">
        <f t="shared" si="28"/>
        <v>88</v>
      </c>
      <c r="J228" s="20"/>
      <c r="K228" s="166"/>
      <c r="L228" s="21"/>
      <c r="M228" s="25"/>
      <c r="N228" s="25"/>
      <c r="O228" s="153"/>
      <c r="P228" s="23">
        <f t="shared" si="29"/>
        <v>0</v>
      </c>
      <c r="Q228" s="166"/>
    </row>
    <row r="229" spans="1:17" ht="15" customHeight="1" x14ac:dyDescent="0.25">
      <c r="A229" s="24"/>
      <c r="B229" s="24"/>
      <c r="C229" s="24"/>
      <c r="D229" s="166"/>
      <c r="E229" s="148" t="s">
        <v>48</v>
      </c>
      <c r="F229" s="61">
        <v>2</v>
      </c>
      <c r="G229" s="61">
        <v>92</v>
      </c>
      <c r="H229" s="22" t="s">
        <v>18</v>
      </c>
      <c r="I229" s="19">
        <f t="shared" si="28"/>
        <v>184</v>
      </c>
      <c r="J229" s="20"/>
      <c r="K229" s="166"/>
      <c r="L229" s="21"/>
      <c r="M229" s="25"/>
      <c r="N229" s="25"/>
      <c r="O229" s="153"/>
      <c r="P229" s="23">
        <f t="shared" si="29"/>
        <v>0</v>
      </c>
      <c r="Q229" s="166"/>
    </row>
    <row r="230" spans="1:17" ht="15" customHeight="1" x14ac:dyDescent="0.25">
      <c r="A230" s="24"/>
      <c r="B230" s="24"/>
      <c r="C230" s="24"/>
      <c r="D230" s="166"/>
      <c r="E230" s="148" t="s">
        <v>31</v>
      </c>
      <c r="F230" s="63">
        <v>2</v>
      </c>
      <c r="G230" s="61">
        <v>89</v>
      </c>
      <c r="H230" s="22" t="s">
        <v>18</v>
      </c>
      <c r="I230" s="19">
        <f t="shared" si="28"/>
        <v>178</v>
      </c>
      <c r="J230" s="20"/>
      <c r="K230" s="166"/>
      <c r="L230" s="28"/>
      <c r="M230" s="18"/>
      <c r="N230" s="18"/>
      <c r="O230" s="153"/>
      <c r="P230" s="23">
        <f t="shared" si="29"/>
        <v>0</v>
      </c>
      <c r="Q230" s="166"/>
    </row>
    <row r="231" spans="1:17" ht="15" customHeight="1" x14ac:dyDescent="0.25">
      <c r="A231" s="24"/>
      <c r="B231" s="24"/>
      <c r="C231" s="24"/>
      <c r="D231" s="167"/>
      <c r="E231" s="149" t="s">
        <v>33</v>
      </c>
      <c r="F231" s="61">
        <v>1</v>
      </c>
      <c r="G231" s="61">
        <v>93</v>
      </c>
      <c r="H231" s="153" t="s">
        <v>18</v>
      </c>
      <c r="I231" s="19">
        <f t="shared" si="28"/>
        <v>93</v>
      </c>
      <c r="J231" s="20"/>
      <c r="K231" s="167"/>
      <c r="L231" s="17"/>
      <c r="M231" s="18"/>
      <c r="N231" s="18"/>
      <c r="O231" s="153"/>
      <c r="P231" s="23">
        <f t="shared" si="29"/>
        <v>0</v>
      </c>
      <c r="Q231" s="166"/>
    </row>
    <row r="232" spans="1:17" ht="15.75" customHeight="1" thickBot="1" x14ac:dyDescent="0.3">
      <c r="A232" s="29"/>
      <c r="B232" s="29"/>
      <c r="C232" s="29"/>
      <c r="D232" s="30"/>
      <c r="E232" s="150"/>
      <c r="F232" s="32">
        <f>SUM(F220:F231)</f>
        <v>22</v>
      </c>
      <c r="G232" s="32">
        <f>SUM(G220:G231)</f>
        <v>1021</v>
      </c>
      <c r="H232" s="154"/>
      <c r="I232" s="33">
        <f>SUM(I220:I231)</f>
        <v>1877</v>
      </c>
      <c r="J232" s="34"/>
      <c r="K232" s="30"/>
      <c r="L232" s="31"/>
      <c r="M232" s="32">
        <f>SUM(M220:M231)</f>
        <v>9</v>
      </c>
      <c r="N232" s="32">
        <f>SUM(N220:N231)</f>
        <v>449</v>
      </c>
      <c r="O232" s="154"/>
      <c r="P232" s="32">
        <f>SUM(P220:P231)</f>
        <v>656.00000000000011</v>
      </c>
      <c r="Q232" s="167"/>
    </row>
    <row r="233" spans="1:17" ht="15.75" customHeight="1" thickTop="1" thickBot="1" x14ac:dyDescent="0.25"/>
    <row r="234" spans="1:17" ht="26.25" customHeight="1" thickTop="1" x14ac:dyDescent="0.2">
      <c r="A234" s="9" t="s">
        <v>7</v>
      </c>
      <c r="B234" s="10" t="s">
        <v>8</v>
      </c>
      <c r="C234" s="10"/>
      <c r="D234" s="165"/>
      <c r="E234" s="147" t="s">
        <v>9</v>
      </c>
      <c r="F234" s="11" t="s">
        <v>10</v>
      </c>
      <c r="G234" s="11" t="s">
        <v>11</v>
      </c>
      <c r="H234" s="152"/>
      <c r="I234" s="11" t="s">
        <v>12</v>
      </c>
      <c r="J234" s="12"/>
      <c r="K234" s="165" t="s">
        <v>13</v>
      </c>
      <c r="L234" s="11" t="s">
        <v>9</v>
      </c>
      <c r="M234" s="11" t="s">
        <v>10</v>
      </c>
      <c r="N234" s="11" t="s">
        <v>11</v>
      </c>
      <c r="O234" s="152"/>
      <c r="P234" s="11" t="s">
        <v>14</v>
      </c>
      <c r="Q234" s="13" t="s">
        <v>15</v>
      </c>
    </row>
    <row r="235" spans="1:17" x14ac:dyDescent="0.2">
      <c r="A235" s="14">
        <v>16</v>
      </c>
      <c r="B235" s="15" t="s">
        <v>74</v>
      </c>
      <c r="C235" s="15"/>
      <c r="D235" s="166"/>
      <c r="E235" s="148" t="s">
        <v>17</v>
      </c>
      <c r="F235" s="61">
        <v>2</v>
      </c>
      <c r="G235" s="61">
        <v>89</v>
      </c>
      <c r="H235" s="153" t="s">
        <v>18</v>
      </c>
      <c r="I235" s="19">
        <f t="shared" ref="I235:I246" si="30">F235*G235</f>
        <v>178</v>
      </c>
      <c r="J235" s="20"/>
      <c r="K235" s="166"/>
      <c r="L235" s="16" t="s">
        <v>22</v>
      </c>
      <c r="M235" s="62">
        <v>2</v>
      </c>
      <c r="N235" s="62">
        <v>95</v>
      </c>
      <c r="O235" s="22" t="s">
        <v>20</v>
      </c>
      <c r="P235" s="23">
        <f t="shared" ref="P235:P246" si="31">M235*N235*0.8</f>
        <v>152</v>
      </c>
      <c r="Q235" s="168">
        <f>(I247+P247)/(F247+(0.8*M247))</f>
        <v>85.033898305084733</v>
      </c>
    </row>
    <row r="236" spans="1:17" ht="15" customHeight="1" x14ac:dyDescent="0.25">
      <c r="A236" s="24"/>
      <c r="B236" s="24"/>
      <c r="C236" s="24"/>
      <c r="D236" s="166"/>
      <c r="E236" s="148" t="s">
        <v>21</v>
      </c>
      <c r="F236" s="63">
        <v>2</v>
      </c>
      <c r="G236" s="62">
        <v>93</v>
      </c>
      <c r="H236" s="153" t="s">
        <v>18</v>
      </c>
      <c r="I236" s="19">
        <f t="shared" si="30"/>
        <v>186</v>
      </c>
      <c r="J236" s="26"/>
      <c r="K236" s="166"/>
      <c r="L236" s="16" t="s">
        <v>75</v>
      </c>
      <c r="M236" s="62">
        <v>1</v>
      </c>
      <c r="N236" s="62">
        <v>80</v>
      </c>
      <c r="O236" s="153" t="s">
        <v>28</v>
      </c>
      <c r="P236" s="23">
        <f t="shared" si="31"/>
        <v>64</v>
      </c>
      <c r="Q236" s="166"/>
    </row>
    <row r="237" spans="1:17" ht="15" customHeight="1" x14ac:dyDescent="0.25">
      <c r="A237" s="24"/>
      <c r="B237" s="24"/>
      <c r="C237" s="24"/>
      <c r="D237" s="166"/>
      <c r="E237" s="148" t="s">
        <v>23</v>
      </c>
      <c r="F237" s="62">
        <v>2</v>
      </c>
      <c r="G237" s="62">
        <v>89</v>
      </c>
      <c r="H237" s="153" t="s">
        <v>24</v>
      </c>
      <c r="I237" s="19">
        <f t="shared" si="30"/>
        <v>178</v>
      </c>
      <c r="J237" s="26"/>
      <c r="K237" s="166"/>
      <c r="L237" s="17" t="s">
        <v>35</v>
      </c>
      <c r="M237" s="61">
        <v>1</v>
      </c>
      <c r="N237" s="18">
        <v>75</v>
      </c>
      <c r="O237" s="153" t="s">
        <v>76</v>
      </c>
      <c r="P237" s="23">
        <f t="shared" si="31"/>
        <v>60</v>
      </c>
      <c r="Q237" s="166"/>
    </row>
    <row r="238" spans="1:17" ht="15" customHeight="1" x14ac:dyDescent="0.25">
      <c r="A238" s="24"/>
      <c r="B238" s="24"/>
      <c r="C238" s="24"/>
      <c r="D238" s="166"/>
      <c r="E238" s="148" t="s">
        <v>29</v>
      </c>
      <c r="F238" s="61">
        <v>3</v>
      </c>
      <c r="G238" s="61">
        <v>70</v>
      </c>
      <c r="H238" s="153" t="s">
        <v>18</v>
      </c>
      <c r="I238" s="19">
        <f t="shared" si="30"/>
        <v>210</v>
      </c>
      <c r="J238" s="26"/>
      <c r="K238" s="166"/>
      <c r="L238" s="17" t="s">
        <v>37</v>
      </c>
      <c r="M238" s="61">
        <v>1</v>
      </c>
      <c r="N238" s="18">
        <v>75</v>
      </c>
      <c r="O238" s="153" t="s">
        <v>76</v>
      </c>
      <c r="P238" s="23">
        <f t="shared" si="31"/>
        <v>60</v>
      </c>
      <c r="Q238" s="166"/>
    </row>
    <row r="239" spans="1:17" ht="15" customHeight="1" x14ac:dyDescent="0.25">
      <c r="A239" s="24"/>
      <c r="B239" s="24"/>
      <c r="C239" s="24"/>
      <c r="D239" s="166"/>
      <c r="E239" s="148" t="s">
        <v>30</v>
      </c>
      <c r="F239" s="61">
        <v>3</v>
      </c>
      <c r="G239" s="61">
        <v>81</v>
      </c>
      <c r="H239" s="153" t="s">
        <v>18</v>
      </c>
      <c r="I239" s="19">
        <f t="shared" si="30"/>
        <v>243</v>
      </c>
      <c r="J239" s="26"/>
      <c r="K239" s="166"/>
      <c r="L239" s="17" t="s">
        <v>38</v>
      </c>
      <c r="M239" s="61">
        <v>2</v>
      </c>
      <c r="N239" s="61">
        <v>83</v>
      </c>
      <c r="O239" s="153" t="s">
        <v>20</v>
      </c>
      <c r="P239" s="23">
        <f t="shared" si="31"/>
        <v>132.80000000000001</v>
      </c>
      <c r="Q239" s="166"/>
    </row>
    <row r="240" spans="1:17" ht="15" customHeight="1" x14ac:dyDescent="0.25">
      <c r="A240" s="24"/>
      <c r="B240" s="24"/>
      <c r="C240" s="24"/>
      <c r="D240" s="166"/>
      <c r="E240" s="148" t="s">
        <v>26</v>
      </c>
      <c r="F240" s="61">
        <v>1</v>
      </c>
      <c r="G240" s="61">
        <v>93</v>
      </c>
      <c r="H240" s="153" t="s">
        <v>24</v>
      </c>
      <c r="I240" s="19">
        <f t="shared" si="30"/>
        <v>93</v>
      </c>
      <c r="J240" s="20"/>
      <c r="K240" s="166"/>
      <c r="L240" s="21"/>
      <c r="M240" s="21"/>
      <c r="N240" s="21"/>
      <c r="O240" s="153"/>
      <c r="P240" s="23">
        <f t="shared" si="31"/>
        <v>0</v>
      </c>
      <c r="Q240" s="166"/>
    </row>
    <row r="241" spans="1:17" ht="15" customHeight="1" x14ac:dyDescent="0.25">
      <c r="A241" s="24"/>
      <c r="B241" s="24"/>
      <c r="C241" s="24"/>
      <c r="D241" s="166"/>
      <c r="E241" s="148" t="s">
        <v>48</v>
      </c>
      <c r="F241" s="61">
        <v>2</v>
      </c>
      <c r="G241" s="61">
        <v>90</v>
      </c>
      <c r="H241" s="22" t="s">
        <v>18</v>
      </c>
      <c r="I241" s="19">
        <f t="shared" si="30"/>
        <v>180</v>
      </c>
      <c r="J241" s="26"/>
      <c r="K241" s="166"/>
      <c r="L241" s="21"/>
      <c r="M241" s="25"/>
      <c r="N241" s="25"/>
      <c r="O241" s="153"/>
      <c r="P241" s="23">
        <f t="shared" si="31"/>
        <v>0</v>
      </c>
      <c r="Q241" s="166"/>
    </row>
    <row r="242" spans="1:17" ht="15" customHeight="1" x14ac:dyDescent="0.25">
      <c r="A242" s="24"/>
      <c r="B242" s="24"/>
      <c r="C242" s="24"/>
      <c r="D242" s="166"/>
      <c r="E242" s="148" t="s">
        <v>31</v>
      </c>
      <c r="F242" s="61">
        <v>2</v>
      </c>
      <c r="G242" s="61">
        <v>92</v>
      </c>
      <c r="H242" s="22" t="s">
        <v>18</v>
      </c>
      <c r="I242" s="19">
        <f t="shared" si="30"/>
        <v>184</v>
      </c>
      <c r="J242" s="26"/>
      <c r="K242" s="166"/>
      <c r="L242" s="21"/>
      <c r="M242" s="25"/>
      <c r="N242" s="25"/>
      <c r="O242" s="153"/>
      <c r="P242" s="23">
        <f t="shared" si="31"/>
        <v>0</v>
      </c>
      <c r="Q242" s="166"/>
    </row>
    <row r="243" spans="1:17" ht="15" customHeight="1" x14ac:dyDescent="0.25">
      <c r="A243" s="24"/>
      <c r="B243" s="24"/>
      <c r="C243" s="24"/>
      <c r="D243" s="166"/>
      <c r="E243" s="148" t="s">
        <v>33</v>
      </c>
      <c r="F243" s="61">
        <v>1</v>
      </c>
      <c r="G243" s="61">
        <v>86</v>
      </c>
      <c r="H243" s="22" t="s">
        <v>18</v>
      </c>
      <c r="I243" s="19">
        <f t="shared" si="30"/>
        <v>86</v>
      </c>
      <c r="J243" s="20"/>
      <c r="K243" s="166"/>
      <c r="L243" s="21"/>
      <c r="M243" s="25"/>
      <c r="N243" s="25"/>
      <c r="O243" s="153"/>
      <c r="P243" s="23">
        <f t="shared" si="31"/>
        <v>0</v>
      </c>
      <c r="Q243" s="166"/>
    </row>
    <row r="244" spans="1:17" ht="15" customHeight="1" x14ac:dyDescent="0.25">
      <c r="A244" s="24"/>
      <c r="B244" s="24"/>
      <c r="C244" s="24"/>
      <c r="D244" s="166"/>
      <c r="E244" s="148"/>
      <c r="F244" s="18"/>
      <c r="G244" s="18"/>
      <c r="H244" s="22"/>
      <c r="I244" s="19">
        <f t="shared" si="30"/>
        <v>0</v>
      </c>
      <c r="J244" s="20"/>
      <c r="K244" s="166"/>
      <c r="L244" s="21"/>
      <c r="M244" s="25"/>
      <c r="N244" s="25"/>
      <c r="O244" s="153"/>
      <c r="P244" s="23">
        <f t="shared" si="31"/>
        <v>0</v>
      </c>
      <c r="Q244" s="166"/>
    </row>
    <row r="245" spans="1:17" ht="15" customHeight="1" x14ac:dyDescent="0.25">
      <c r="A245" s="24"/>
      <c r="B245" s="24"/>
      <c r="C245" s="24"/>
      <c r="D245" s="166"/>
      <c r="E245" s="148"/>
      <c r="F245" s="27"/>
      <c r="G245" s="17"/>
      <c r="H245" s="22"/>
      <c r="I245" s="19">
        <f t="shared" si="30"/>
        <v>0</v>
      </c>
      <c r="J245" s="20"/>
      <c r="K245" s="166"/>
      <c r="L245" s="28"/>
      <c r="M245" s="18"/>
      <c r="N245" s="18"/>
      <c r="O245" s="153"/>
      <c r="P245" s="23">
        <f t="shared" si="31"/>
        <v>0</v>
      </c>
      <c r="Q245" s="166"/>
    </row>
    <row r="246" spans="1:17" ht="15" customHeight="1" x14ac:dyDescent="0.25">
      <c r="A246" s="24"/>
      <c r="B246" s="24"/>
      <c r="C246" s="24"/>
      <c r="D246" s="167"/>
      <c r="E246" s="149"/>
      <c r="F246" s="18"/>
      <c r="G246" s="18"/>
      <c r="H246" s="153"/>
      <c r="I246" s="19">
        <f t="shared" si="30"/>
        <v>0</v>
      </c>
      <c r="J246" s="20"/>
      <c r="K246" s="167"/>
      <c r="L246" s="17"/>
      <c r="M246" s="18"/>
      <c r="N246" s="18"/>
      <c r="O246" s="153"/>
      <c r="P246" s="23">
        <f t="shared" si="31"/>
        <v>0</v>
      </c>
      <c r="Q246" s="166"/>
    </row>
    <row r="247" spans="1:17" ht="15.75" customHeight="1" thickBot="1" x14ac:dyDescent="0.3">
      <c r="A247" s="29"/>
      <c r="B247" s="29"/>
      <c r="C247" s="29"/>
      <c r="D247" s="30"/>
      <c r="E247" s="150"/>
      <c r="F247" s="32">
        <f>SUM(F235:F246)</f>
        <v>18</v>
      </c>
      <c r="G247" s="32">
        <f>SUM(G235:G246)</f>
        <v>783</v>
      </c>
      <c r="H247" s="154"/>
      <c r="I247" s="33">
        <f>SUM(I235:I246)</f>
        <v>1538</v>
      </c>
      <c r="J247" s="34"/>
      <c r="K247" s="30"/>
      <c r="L247" s="31"/>
      <c r="M247" s="32">
        <f>SUM(M235:M246)</f>
        <v>7</v>
      </c>
      <c r="N247" s="32">
        <f>SUM(N235:N246)</f>
        <v>408</v>
      </c>
      <c r="O247" s="154"/>
      <c r="P247" s="32">
        <f>SUM(P235:P246)</f>
        <v>468.8</v>
      </c>
      <c r="Q247" s="167"/>
    </row>
    <row r="248" spans="1:17" ht="15.75" customHeight="1" thickTop="1" thickBot="1" x14ac:dyDescent="0.25"/>
    <row r="249" spans="1:17" ht="26.25" customHeight="1" thickTop="1" x14ac:dyDescent="0.2">
      <c r="A249" s="9" t="s">
        <v>7</v>
      </c>
      <c r="B249" s="10" t="s">
        <v>8</v>
      </c>
      <c r="C249" s="10"/>
      <c r="D249" s="165"/>
      <c r="E249" s="147" t="s">
        <v>9</v>
      </c>
      <c r="F249" s="11" t="s">
        <v>10</v>
      </c>
      <c r="G249" s="11" t="s">
        <v>11</v>
      </c>
      <c r="H249" s="152"/>
      <c r="I249" s="11" t="s">
        <v>12</v>
      </c>
      <c r="J249" s="12"/>
      <c r="K249" s="165" t="s">
        <v>13</v>
      </c>
      <c r="L249" s="11" t="s">
        <v>9</v>
      </c>
      <c r="M249" s="11" t="s">
        <v>10</v>
      </c>
      <c r="N249" s="11" t="s">
        <v>11</v>
      </c>
      <c r="O249" s="152"/>
      <c r="P249" s="11" t="s">
        <v>14</v>
      </c>
      <c r="Q249" s="13" t="s">
        <v>15</v>
      </c>
    </row>
    <row r="250" spans="1:17" x14ac:dyDescent="0.2">
      <c r="A250" s="14">
        <v>17</v>
      </c>
      <c r="B250" s="15" t="s">
        <v>77</v>
      </c>
      <c r="C250" s="15"/>
      <c r="D250" s="166"/>
      <c r="E250" s="148" t="s">
        <v>17</v>
      </c>
      <c r="F250" s="61">
        <v>2</v>
      </c>
      <c r="G250" s="61">
        <v>89</v>
      </c>
      <c r="H250" s="153" t="s">
        <v>18</v>
      </c>
      <c r="I250" s="19">
        <f t="shared" ref="I250:I261" si="32">F250*G250</f>
        <v>178</v>
      </c>
      <c r="J250" s="20"/>
      <c r="K250" s="166"/>
      <c r="L250" s="16" t="s">
        <v>19</v>
      </c>
      <c r="M250" s="62">
        <v>2</v>
      </c>
      <c r="N250" s="62">
        <v>93</v>
      </c>
      <c r="O250" s="22" t="s">
        <v>20</v>
      </c>
      <c r="P250" s="23">
        <f t="shared" ref="P250:P261" si="33">M250*N250*0.8</f>
        <v>148.80000000000001</v>
      </c>
      <c r="Q250" s="168">
        <f>(I262+P262)/(F262+(0.8*M262))</f>
        <v>86.508620689655174</v>
      </c>
    </row>
    <row r="251" spans="1:17" ht="15" customHeight="1" x14ac:dyDescent="0.25">
      <c r="A251" s="24"/>
      <c r="B251" s="24"/>
      <c r="C251" s="24"/>
      <c r="D251" s="166"/>
      <c r="E251" s="148" t="s">
        <v>35</v>
      </c>
      <c r="F251" s="63">
        <v>1</v>
      </c>
      <c r="G251" s="25">
        <v>75</v>
      </c>
      <c r="H251" s="153" t="s">
        <v>24</v>
      </c>
      <c r="I251" s="19">
        <f t="shared" si="32"/>
        <v>75</v>
      </c>
      <c r="J251" s="26"/>
      <c r="K251" s="166"/>
      <c r="L251" s="16" t="s">
        <v>22</v>
      </c>
      <c r="M251" s="62">
        <v>2</v>
      </c>
      <c r="N251" s="62">
        <v>99</v>
      </c>
      <c r="O251" s="153" t="s">
        <v>20</v>
      </c>
      <c r="P251" s="23">
        <f t="shared" si="33"/>
        <v>158.4</v>
      </c>
      <c r="Q251" s="166"/>
    </row>
    <row r="252" spans="1:17" ht="15" customHeight="1" x14ac:dyDescent="0.25">
      <c r="A252" s="24"/>
      <c r="B252" s="24"/>
      <c r="C252" s="24"/>
      <c r="D252" s="166"/>
      <c r="E252" s="148" t="s">
        <v>37</v>
      </c>
      <c r="F252" s="62">
        <v>1</v>
      </c>
      <c r="G252" s="21">
        <v>75</v>
      </c>
      <c r="H252" s="153" t="s">
        <v>24</v>
      </c>
      <c r="I252" s="19">
        <f t="shared" si="32"/>
        <v>75</v>
      </c>
      <c r="J252" s="26"/>
      <c r="K252" s="166"/>
      <c r="L252" s="17" t="s">
        <v>47</v>
      </c>
      <c r="M252" s="61">
        <v>2</v>
      </c>
      <c r="N252" s="61">
        <v>95</v>
      </c>
      <c r="O252" s="153" t="s">
        <v>20</v>
      </c>
      <c r="P252" s="23">
        <f t="shared" si="33"/>
        <v>152</v>
      </c>
      <c r="Q252" s="166"/>
    </row>
    <row r="253" spans="1:17" ht="15" customHeight="1" x14ac:dyDescent="0.25">
      <c r="A253" s="24"/>
      <c r="B253" s="24"/>
      <c r="C253" s="24"/>
      <c r="D253" s="166"/>
      <c r="E253" s="148" t="s">
        <v>29</v>
      </c>
      <c r="F253" s="61">
        <v>3</v>
      </c>
      <c r="G253" s="61">
        <v>79</v>
      </c>
      <c r="H253" s="153" t="s">
        <v>18</v>
      </c>
      <c r="I253" s="19">
        <f t="shared" si="32"/>
        <v>237</v>
      </c>
      <c r="J253" s="26"/>
      <c r="K253" s="166"/>
      <c r="L253" s="17" t="s">
        <v>44</v>
      </c>
      <c r="M253" s="61">
        <v>2</v>
      </c>
      <c r="N253" s="61">
        <v>88</v>
      </c>
      <c r="O253" s="153" t="s">
        <v>20</v>
      </c>
      <c r="P253" s="23">
        <f t="shared" si="33"/>
        <v>140.80000000000001</v>
      </c>
      <c r="Q253" s="166"/>
    </row>
    <row r="254" spans="1:17" ht="15" customHeight="1" x14ac:dyDescent="0.25">
      <c r="A254" s="24"/>
      <c r="B254" s="24"/>
      <c r="C254" s="24"/>
      <c r="D254" s="166"/>
      <c r="E254" s="148" t="s">
        <v>30</v>
      </c>
      <c r="F254" s="61">
        <v>3</v>
      </c>
      <c r="G254" s="61">
        <v>83</v>
      </c>
      <c r="H254" s="153" t="s">
        <v>18</v>
      </c>
      <c r="I254" s="19">
        <f t="shared" si="32"/>
        <v>249</v>
      </c>
      <c r="J254" s="26"/>
      <c r="K254" s="166"/>
      <c r="L254" s="17" t="s">
        <v>55</v>
      </c>
      <c r="M254" s="61">
        <v>1</v>
      </c>
      <c r="N254" s="18">
        <v>75</v>
      </c>
      <c r="O254" s="153" t="s">
        <v>28</v>
      </c>
      <c r="P254" s="23">
        <f t="shared" si="33"/>
        <v>60</v>
      </c>
      <c r="Q254" s="166"/>
    </row>
    <row r="255" spans="1:17" ht="15" customHeight="1" x14ac:dyDescent="0.25">
      <c r="A255" s="24"/>
      <c r="B255" s="24"/>
      <c r="C255" s="24"/>
      <c r="D255" s="166"/>
      <c r="E255" s="148" t="s">
        <v>23</v>
      </c>
      <c r="F255" s="61">
        <v>2</v>
      </c>
      <c r="G255" s="61">
        <v>93</v>
      </c>
      <c r="H255" s="153" t="s">
        <v>24</v>
      </c>
      <c r="I255" s="19">
        <f t="shared" si="32"/>
        <v>186</v>
      </c>
      <c r="J255" s="20"/>
      <c r="K255" s="166"/>
      <c r="L255" s="21"/>
      <c r="M255" s="21"/>
      <c r="N255" s="21"/>
      <c r="O255" s="153"/>
      <c r="P255" s="23">
        <f t="shared" si="33"/>
        <v>0</v>
      </c>
      <c r="Q255" s="166"/>
    </row>
    <row r="256" spans="1:17" ht="15" customHeight="1" x14ac:dyDescent="0.25">
      <c r="A256" s="24"/>
      <c r="B256" s="24"/>
      <c r="C256" s="24"/>
      <c r="D256" s="166"/>
      <c r="E256" s="148" t="s">
        <v>26</v>
      </c>
      <c r="F256" s="61">
        <v>1</v>
      </c>
      <c r="G256" s="61">
        <v>92</v>
      </c>
      <c r="H256" s="22" t="s">
        <v>24</v>
      </c>
      <c r="I256" s="19">
        <f t="shared" si="32"/>
        <v>92</v>
      </c>
      <c r="J256" s="26"/>
      <c r="K256" s="166"/>
      <c r="L256" s="21"/>
      <c r="M256" s="25"/>
      <c r="N256" s="25"/>
      <c r="O256" s="153"/>
      <c r="P256" s="23">
        <f t="shared" si="33"/>
        <v>0</v>
      </c>
      <c r="Q256" s="166"/>
    </row>
    <row r="257" spans="1:17" ht="15" customHeight="1" x14ac:dyDescent="0.25">
      <c r="A257" s="24"/>
      <c r="B257" s="24"/>
      <c r="C257" s="24"/>
      <c r="D257" s="166"/>
      <c r="E257" s="148" t="s">
        <v>31</v>
      </c>
      <c r="F257" s="61">
        <v>2</v>
      </c>
      <c r="G257" s="61">
        <v>85</v>
      </c>
      <c r="H257" s="22" t="s">
        <v>18</v>
      </c>
      <c r="I257" s="19">
        <f t="shared" si="32"/>
        <v>170</v>
      </c>
      <c r="J257" s="26"/>
      <c r="K257" s="166"/>
      <c r="L257" s="21"/>
      <c r="M257" s="25"/>
      <c r="N257" s="25"/>
      <c r="O257" s="153"/>
      <c r="P257" s="23">
        <f t="shared" si="33"/>
        <v>0</v>
      </c>
      <c r="Q257" s="166"/>
    </row>
    <row r="258" spans="1:17" ht="15" customHeight="1" x14ac:dyDescent="0.25">
      <c r="A258" s="24"/>
      <c r="B258" s="24"/>
      <c r="C258" s="24"/>
      <c r="D258" s="166"/>
      <c r="E258" s="148" t="s">
        <v>33</v>
      </c>
      <c r="F258" s="61">
        <v>1</v>
      </c>
      <c r="G258" s="61">
        <v>85</v>
      </c>
      <c r="H258" s="22" t="s">
        <v>18</v>
      </c>
      <c r="I258" s="19">
        <f t="shared" si="32"/>
        <v>85</v>
      </c>
      <c r="J258" s="20"/>
      <c r="K258" s="166"/>
      <c r="L258" s="21"/>
      <c r="M258" s="25"/>
      <c r="N258" s="25"/>
      <c r="O258" s="153"/>
      <c r="P258" s="23">
        <f t="shared" si="33"/>
        <v>0</v>
      </c>
      <c r="Q258" s="166"/>
    </row>
    <row r="259" spans="1:17" ht="15" customHeight="1" x14ac:dyDescent="0.25">
      <c r="A259" s="24"/>
      <c r="B259" s="24"/>
      <c r="C259" s="24"/>
      <c r="D259" s="166"/>
      <c r="E259" s="148"/>
      <c r="F259" s="18"/>
      <c r="G259" s="18"/>
      <c r="H259" s="22"/>
      <c r="I259" s="19">
        <f t="shared" si="32"/>
        <v>0</v>
      </c>
      <c r="J259" s="20"/>
      <c r="K259" s="166"/>
      <c r="L259" s="21"/>
      <c r="M259" s="25"/>
      <c r="N259" s="25"/>
      <c r="O259" s="153"/>
      <c r="P259" s="23">
        <f t="shared" si="33"/>
        <v>0</v>
      </c>
      <c r="Q259" s="166"/>
    </row>
    <row r="260" spans="1:17" ht="15" customHeight="1" x14ac:dyDescent="0.25">
      <c r="A260" s="24"/>
      <c r="B260" s="24"/>
      <c r="C260" s="24"/>
      <c r="D260" s="166"/>
      <c r="E260" s="148"/>
      <c r="F260" s="27"/>
      <c r="G260" s="17"/>
      <c r="H260" s="22"/>
      <c r="I260" s="19">
        <f t="shared" si="32"/>
        <v>0</v>
      </c>
      <c r="J260" s="20"/>
      <c r="K260" s="166"/>
      <c r="L260" s="28"/>
      <c r="M260" s="18"/>
      <c r="N260" s="18"/>
      <c r="O260" s="153"/>
      <c r="P260" s="23">
        <f t="shared" si="33"/>
        <v>0</v>
      </c>
      <c r="Q260" s="166"/>
    </row>
    <row r="261" spans="1:17" ht="15" customHeight="1" x14ac:dyDescent="0.25">
      <c r="A261" s="24"/>
      <c r="B261" s="24"/>
      <c r="C261" s="24"/>
      <c r="D261" s="167"/>
      <c r="E261" s="149"/>
      <c r="F261" s="18"/>
      <c r="G261" s="18"/>
      <c r="H261" s="153"/>
      <c r="I261" s="19">
        <f t="shared" si="32"/>
        <v>0</v>
      </c>
      <c r="J261" s="20"/>
      <c r="K261" s="167"/>
      <c r="L261" s="17"/>
      <c r="M261" s="18"/>
      <c r="N261" s="18"/>
      <c r="O261" s="153"/>
      <c r="P261" s="23">
        <f t="shared" si="33"/>
        <v>0</v>
      </c>
      <c r="Q261" s="166"/>
    </row>
    <row r="262" spans="1:17" ht="15.75" customHeight="1" thickBot="1" x14ac:dyDescent="0.3">
      <c r="A262" s="29"/>
      <c r="B262" s="29"/>
      <c r="C262" s="29"/>
      <c r="D262" s="30"/>
      <c r="E262" s="150"/>
      <c r="F262" s="32">
        <f>SUM(F250:F261)</f>
        <v>16</v>
      </c>
      <c r="G262" s="32">
        <f>SUM(G250:G261)</f>
        <v>756</v>
      </c>
      <c r="H262" s="154"/>
      <c r="I262" s="33">
        <f>SUM(I250:I261)</f>
        <v>1347</v>
      </c>
      <c r="J262" s="34"/>
      <c r="K262" s="30"/>
      <c r="L262" s="31"/>
      <c r="M262" s="32">
        <f>SUM(M250:M261)</f>
        <v>9</v>
      </c>
      <c r="N262" s="32">
        <f>SUM(N250:N261)</f>
        <v>450</v>
      </c>
      <c r="O262" s="154"/>
      <c r="P262" s="32">
        <f>SUM(P250:P261)</f>
        <v>660</v>
      </c>
      <c r="Q262" s="167"/>
    </row>
    <row r="263" spans="1:17" ht="15.75" customHeight="1" thickTop="1" thickBot="1" x14ac:dyDescent="0.25"/>
    <row r="264" spans="1:17" ht="26.25" customHeight="1" thickTop="1" x14ac:dyDescent="0.2">
      <c r="A264" s="9" t="s">
        <v>7</v>
      </c>
      <c r="B264" s="10" t="s">
        <v>8</v>
      </c>
      <c r="C264" s="10"/>
      <c r="D264" s="165"/>
      <c r="E264" s="147" t="s">
        <v>9</v>
      </c>
      <c r="F264" s="11" t="s">
        <v>10</v>
      </c>
      <c r="G264" s="11" t="s">
        <v>11</v>
      </c>
      <c r="H264" s="152"/>
      <c r="I264" s="11" t="s">
        <v>12</v>
      </c>
      <c r="J264" s="12"/>
      <c r="K264" s="165" t="s">
        <v>13</v>
      </c>
      <c r="L264" s="11" t="s">
        <v>9</v>
      </c>
      <c r="M264" s="11" t="s">
        <v>10</v>
      </c>
      <c r="N264" s="11" t="s">
        <v>11</v>
      </c>
      <c r="O264" s="152"/>
      <c r="P264" s="11" t="s">
        <v>14</v>
      </c>
      <c r="Q264" s="13" t="s">
        <v>15</v>
      </c>
    </row>
    <row r="265" spans="1:17" x14ac:dyDescent="0.2">
      <c r="A265" s="14">
        <v>18</v>
      </c>
      <c r="B265" s="15" t="s">
        <v>78</v>
      </c>
      <c r="C265" s="15"/>
      <c r="D265" s="166"/>
      <c r="E265" s="148" t="s">
        <v>17</v>
      </c>
      <c r="F265" s="61">
        <v>2</v>
      </c>
      <c r="G265" s="61">
        <v>89</v>
      </c>
      <c r="H265" s="153" t="s">
        <v>18</v>
      </c>
      <c r="I265" s="19">
        <f t="shared" ref="I265:I276" si="34">F265*G265</f>
        <v>178</v>
      </c>
      <c r="J265" s="20"/>
      <c r="K265" s="166"/>
      <c r="L265" s="16" t="s">
        <v>19</v>
      </c>
      <c r="M265" s="62">
        <v>2</v>
      </c>
      <c r="N265" s="62">
        <v>91</v>
      </c>
      <c r="O265" s="22" t="s">
        <v>20</v>
      </c>
      <c r="P265" s="23">
        <f t="shared" ref="P265:P276" si="35">M265*N265*0.8</f>
        <v>145.6</v>
      </c>
      <c r="Q265" s="168">
        <f>(I277+P277)/(F277+(0.8*M277))</f>
        <v>88.372881355932194</v>
      </c>
    </row>
    <row r="266" spans="1:17" ht="15" customHeight="1" x14ac:dyDescent="0.25">
      <c r="A266" s="24"/>
      <c r="B266" s="24"/>
      <c r="C266" s="24"/>
      <c r="D266" s="166"/>
      <c r="E266" s="148" t="s">
        <v>50</v>
      </c>
      <c r="F266" s="63">
        <v>2</v>
      </c>
      <c r="G266" s="62">
        <v>90</v>
      </c>
      <c r="H266" s="153" t="s">
        <v>18</v>
      </c>
      <c r="I266" s="19">
        <f t="shared" si="34"/>
        <v>180</v>
      </c>
      <c r="J266" s="26"/>
      <c r="K266" s="166"/>
      <c r="L266" s="16" t="s">
        <v>60</v>
      </c>
      <c r="M266" s="62">
        <v>1</v>
      </c>
      <c r="N266" s="62">
        <v>91</v>
      </c>
      <c r="O266" s="153" t="s">
        <v>28</v>
      </c>
      <c r="P266" s="23">
        <f t="shared" si="35"/>
        <v>72.8</v>
      </c>
      <c r="Q266" s="166"/>
    </row>
    <row r="267" spans="1:17" ht="15" customHeight="1" x14ac:dyDescent="0.25">
      <c r="A267" s="24"/>
      <c r="B267" s="24"/>
      <c r="C267" s="24"/>
      <c r="D267" s="166"/>
      <c r="E267" s="148" t="s">
        <v>26</v>
      </c>
      <c r="F267" s="62">
        <v>1</v>
      </c>
      <c r="G267" s="62">
        <v>88</v>
      </c>
      <c r="H267" s="153" t="s">
        <v>24</v>
      </c>
      <c r="I267" s="19">
        <f t="shared" si="34"/>
        <v>88</v>
      </c>
      <c r="J267" s="26"/>
      <c r="K267" s="166"/>
      <c r="L267" s="17" t="s">
        <v>47</v>
      </c>
      <c r="M267" s="61">
        <v>2</v>
      </c>
      <c r="N267" s="61">
        <v>95</v>
      </c>
      <c r="O267" s="153" t="s">
        <v>20</v>
      </c>
      <c r="P267" s="23">
        <f t="shared" si="35"/>
        <v>152</v>
      </c>
      <c r="Q267" s="166"/>
    </row>
    <row r="268" spans="1:17" ht="15" customHeight="1" x14ac:dyDescent="0.25">
      <c r="A268" s="24"/>
      <c r="B268" s="24"/>
      <c r="C268" s="24"/>
      <c r="D268" s="166"/>
      <c r="E268" s="148" t="s">
        <v>35</v>
      </c>
      <c r="F268" s="61">
        <v>1</v>
      </c>
      <c r="G268" s="17">
        <v>75</v>
      </c>
      <c r="H268" s="153" t="s">
        <v>24</v>
      </c>
      <c r="I268" s="19">
        <f t="shared" si="34"/>
        <v>75</v>
      </c>
      <c r="J268" s="26"/>
      <c r="K268" s="166"/>
      <c r="L268" s="17" t="s">
        <v>45</v>
      </c>
      <c r="M268" s="61">
        <v>2</v>
      </c>
      <c r="N268" s="61">
        <v>92</v>
      </c>
      <c r="O268" s="153" t="s">
        <v>20</v>
      </c>
      <c r="P268" s="23">
        <f t="shared" si="35"/>
        <v>147.20000000000002</v>
      </c>
      <c r="Q268" s="166"/>
    </row>
    <row r="269" spans="1:17" ht="15" customHeight="1" x14ac:dyDescent="0.25">
      <c r="A269" s="24"/>
      <c r="B269" s="24"/>
      <c r="C269" s="24"/>
      <c r="D269" s="166"/>
      <c r="E269" s="148" t="s">
        <v>37</v>
      </c>
      <c r="F269" s="61">
        <v>1</v>
      </c>
      <c r="G269" s="17">
        <v>75</v>
      </c>
      <c r="H269" s="153" t="s">
        <v>24</v>
      </c>
      <c r="I269" s="19">
        <f t="shared" si="34"/>
        <v>75</v>
      </c>
      <c r="J269" s="26"/>
      <c r="K269" s="166"/>
      <c r="L269" s="17"/>
      <c r="M269" s="17"/>
      <c r="N269" s="18"/>
      <c r="O269" s="153"/>
      <c r="P269" s="23">
        <f t="shared" si="35"/>
        <v>0</v>
      </c>
      <c r="Q269" s="166"/>
    </row>
    <row r="270" spans="1:17" ht="15" customHeight="1" x14ac:dyDescent="0.25">
      <c r="A270" s="24"/>
      <c r="B270" s="24"/>
      <c r="C270" s="24"/>
      <c r="D270" s="166"/>
      <c r="E270" s="148" t="s">
        <v>29</v>
      </c>
      <c r="F270" s="61">
        <v>3</v>
      </c>
      <c r="G270" s="61">
        <v>80</v>
      </c>
      <c r="H270" s="153" t="s">
        <v>18</v>
      </c>
      <c r="I270" s="19">
        <f t="shared" si="34"/>
        <v>240</v>
      </c>
      <c r="J270" s="20"/>
      <c r="K270" s="166"/>
      <c r="L270" s="21"/>
      <c r="M270" s="21"/>
      <c r="N270" s="21"/>
      <c r="O270" s="153"/>
      <c r="P270" s="23">
        <f t="shared" si="35"/>
        <v>0</v>
      </c>
      <c r="Q270" s="166"/>
    </row>
    <row r="271" spans="1:17" ht="15" customHeight="1" x14ac:dyDescent="0.25">
      <c r="A271" s="24"/>
      <c r="B271" s="24"/>
      <c r="C271" s="24"/>
      <c r="D271" s="166"/>
      <c r="E271" s="148" t="s">
        <v>30</v>
      </c>
      <c r="F271" s="61">
        <v>3</v>
      </c>
      <c r="G271" s="61">
        <v>92</v>
      </c>
      <c r="H271" s="22" t="s">
        <v>18</v>
      </c>
      <c r="I271" s="19">
        <f t="shared" si="34"/>
        <v>276</v>
      </c>
      <c r="J271" s="26"/>
      <c r="K271" s="166"/>
      <c r="L271" s="21"/>
      <c r="M271" s="25"/>
      <c r="N271" s="25"/>
      <c r="O271" s="153"/>
      <c r="P271" s="23">
        <f t="shared" si="35"/>
        <v>0</v>
      </c>
      <c r="Q271" s="166"/>
    </row>
    <row r="272" spans="1:17" ht="15" customHeight="1" x14ac:dyDescent="0.25">
      <c r="A272" s="24"/>
      <c r="B272" s="24"/>
      <c r="C272" s="24"/>
      <c r="D272" s="166"/>
      <c r="E272" s="148" t="s">
        <v>48</v>
      </c>
      <c r="F272" s="61">
        <v>2</v>
      </c>
      <c r="G272" s="61">
        <v>95</v>
      </c>
      <c r="H272" s="22" t="s">
        <v>18</v>
      </c>
      <c r="I272" s="19">
        <f t="shared" si="34"/>
        <v>190</v>
      </c>
      <c r="J272" s="26"/>
      <c r="K272" s="166"/>
      <c r="L272" s="21"/>
      <c r="M272" s="25"/>
      <c r="N272" s="25"/>
      <c r="O272" s="153"/>
      <c r="P272" s="23">
        <f t="shared" si="35"/>
        <v>0</v>
      </c>
      <c r="Q272" s="166"/>
    </row>
    <row r="273" spans="1:17" ht="15" customHeight="1" x14ac:dyDescent="0.25">
      <c r="A273" s="24"/>
      <c r="B273" s="24"/>
      <c r="C273" s="24"/>
      <c r="D273" s="166"/>
      <c r="E273" s="148" t="s">
        <v>23</v>
      </c>
      <c r="F273" s="61">
        <v>2</v>
      </c>
      <c r="G273" s="61">
        <v>88</v>
      </c>
      <c r="H273" s="22" t="s">
        <v>24</v>
      </c>
      <c r="I273" s="19">
        <f t="shared" si="34"/>
        <v>176</v>
      </c>
      <c r="J273" s="20"/>
      <c r="K273" s="166"/>
      <c r="L273" s="21"/>
      <c r="M273" s="25"/>
      <c r="N273" s="25"/>
      <c r="O273" s="153"/>
      <c r="P273" s="23">
        <f t="shared" si="35"/>
        <v>0</v>
      </c>
      <c r="Q273" s="166"/>
    </row>
    <row r="274" spans="1:17" ht="15" customHeight="1" x14ac:dyDescent="0.25">
      <c r="A274" s="24"/>
      <c r="B274" s="24"/>
      <c r="C274" s="24"/>
      <c r="D274" s="166"/>
      <c r="E274" s="148" t="s">
        <v>33</v>
      </c>
      <c r="F274" s="61">
        <v>1</v>
      </c>
      <c r="G274" s="61">
        <v>90</v>
      </c>
      <c r="H274" s="22" t="s">
        <v>18</v>
      </c>
      <c r="I274" s="19">
        <f t="shared" si="34"/>
        <v>90</v>
      </c>
      <c r="J274" s="20"/>
      <c r="K274" s="166"/>
      <c r="L274" s="21"/>
      <c r="M274" s="25"/>
      <c r="N274" s="25"/>
      <c r="O274" s="153"/>
      <c r="P274" s="23">
        <f t="shared" si="35"/>
        <v>0</v>
      </c>
      <c r="Q274" s="166"/>
    </row>
    <row r="275" spans="1:17" ht="15" customHeight="1" x14ac:dyDescent="0.25">
      <c r="A275" s="24"/>
      <c r="B275" s="24"/>
      <c r="C275" s="24"/>
      <c r="D275" s="166"/>
      <c r="E275" s="148"/>
      <c r="F275" s="27"/>
      <c r="G275" s="17"/>
      <c r="H275" s="22"/>
      <c r="I275" s="19">
        <f t="shared" si="34"/>
        <v>0</v>
      </c>
      <c r="J275" s="20"/>
      <c r="K275" s="166"/>
      <c r="L275" s="28"/>
      <c r="M275" s="18"/>
      <c r="N275" s="18"/>
      <c r="O275" s="153"/>
      <c r="P275" s="23">
        <f t="shared" si="35"/>
        <v>0</v>
      </c>
      <c r="Q275" s="166"/>
    </row>
    <row r="276" spans="1:17" ht="15" customHeight="1" x14ac:dyDescent="0.25">
      <c r="A276" s="24"/>
      <c r="B276" s="24"/>
      <c r="C276" s="24"/>
      <c r="D276" s="167"/>
      <c r="E276" s="149"/>
      <c r="F276" s="18"/>
      <c r="G276" s="18"/>
      <c r="H276" s="153"/>
      <c r="I276" s="19">
        <f t="shared" si="34"/>
        <v>0</v>
      </c>
      <c r="J276" s="20"/>
      <c r="K276" s="167"/>
      <c r="L276" s="17"/>
      <c r="M276" s="18"/>
      <c r="N276" s="18"/>
      <c r="O276" s="153"/>
      <c r="P276" s="23">
        <f t="shared" si="35"/>
        <v>0</v>
      </c>
      <c r="Q276" s="166"/>
    </row>
    <row r="277" spans="1:17" ht="15.75" customHeight="1" thickBot="1" x14ac:dyDescent="0.3">
      <c r="A277" s="29"/>
      <c r="B277" s="29"/>
      <c r="C277" s="29"/>
      <c r="D277" s="30"/>
      <c r="E277" s="150"/>
      <c r="F277" s="32">
        <f>SUM(F265:F276)</f>
        <v>18</v>
      </c>
      <c r="G277" s="32">
        <f>SUM(G265:G276)</f>
        <v>862</v>
      </c>
      <c r="H277" s="154"/>
      <c r="I277" s="33">
        <f>SUM(I265:I276)</f>
        <v>1568</v>
      </c>
      <c r="J277" s="34"/>
      <c r="K277" s="30"/>
      <c r="L277" s="31"/>
      <c r="M277" s="32">
        <f>SUM(M265:M276)</f>
        <v>7</v>
      </c>
      <c r="N277" s="32">
        <f>SUM(N265:N276)</f>
        <v>369</v>
      </c>
      <c r="O277" s="154"/>
      <c r="P277" s="32">
        <f>SUM(P265:P276)</f>
        <v>517.6</v>
      </c>
      <c r="Q277" s="167"/>
    </row>
    <row r="278" spans="1:17" ht="15.75" customHeight="1" thickTop="1" thickBot="1" x14ac:dyDescent="0.25"/>
    <row r="279" spans="1:17" ht="26.25" customHeight="1" thickTop="1" x14ac:dyDescent="0.2">
      <c r="A279" s="9" t="s">
        <v>7</v>
      </c>
      <c r="B279" s="10" t="s">
        <v>8</v>
      </c>
      <c r="C279" s="10"/>
      <c r="D279" s="165"/>
      <c r="E279" s="147" t="s">
        <v>9</v>
      </c>
      <c r="F279" s="11" t="s">
        <v>10</v>
      </c>
      <c r="G279" s="11" t="s">
        <v>11</v>
      </c>
      <c r="H279" s="152"/>
      <c r="I279" s="11" t="s">
        <v>12</v>
      </c>
      <c r="J279" s="12"/>
      <c r="K279" s="165" t="s">
        <v>13</v>
      </c>
      <c r="L279" s="11" t="s">
        <v>9</v>
      </c>
      <c r="M279" s="11" t="s">
        <v>10</v>
      </c>
      <c r="N279" s="11" t="s">
        <v>11</v>
      </c>
      <c r="O279" s="152"/>
      <c r="P279" s="11" t="s">
        <v>14</v>
      </c>
      <c r="Q279" s="13" t="s">
        <v>15</v>
      </c>
    </row>
    <row r="280" spans="1:17" x14ac:dyDescent="0.2">
      <c r="A280" s="14">
        <v>19</v>
      </c>
      <c r="B280" s="15" t="s">
        <v>79</v>
      </c>
      <c r="C280" s="15"/>
      <c r="D280" s="166"/>
      <c r="E280" s="148" t="s">
        <v>26</v>
      </c>
      <c r="F280" s="61">
        <v>1</v>
      </c>
      <c r="G280" s="61">
        <v>89</v>
      </c>
      <c r="H280" s="153" t="s">
        <v>24</v>
      </c>
      <c r="I280" s="19">
        <f t="shared" ref="I280:I291" si="36">F280*G280</f>
        <v>89</v>
      </c>
      <c r="J280" s="20"/>
      <c r="K280" s="166"/>
      <c r="L280" s="16" t="s">
        <v>47</v>
      </c>
      <c r="M280" s="62">
        <v>2</v>
      </c>
      <c r="N280" s="62">
        <v>93</v>
      </c>
      <c r="O280" s="22" t="s">
        <v>20</v>
      </c>
      <c r="P280" s="23">
        <f t="shared" ref="P280:P291" si="37">M280*N280*0.8</f>
        <v>148.80000000000001</v>
      </c>
      <c r="Q280" s="168">
        <f>(I292+P292)/(F292+(0.8*M292))</f>
        <v>87.461538461538467</v>
      </c>
    </row>
    <row r="281" spans="1:17" ht="15" customHeight="1" x14ac:dyDescent="0.25">
      <c r="A281" s="24"/>
      <c r="B281" s="24"/>
      <c r="C281" s="24"/>
      <c r="D281" s="166"/>
      <c r="E281" s="148" t="s">
        <v>40</v>
      </c>
      <c r="F281" s="63">
        <v>2</v>
      </c>
      <c r="G281" s="62">
        <v>93</v>
      </c>
      <c r="H281" s="153" t="s">
        <v>18</v>
      </c>
      <c r="I281" s="19">
        <f t="shared" si="36"/>
        <v>186</v>
      </c>
      <c r="J281" s="26"/>
      <c r="K281" s="166"/>
      <c r="L281" s="16" t="s">
        <v>38</v>
      </c>
      <c r="M281" s="62">
        <v>2</v>
      </c>
      <c r="N281" s="62">
        <v>94</v>
      </c>
      <c r="O281" s="153" t="s">
        <v>20</v>
      </c>
      <c r="P281" s="23">
        <f t="shared" si="37"/>
        <v>150.4</v>
      </c>
      <c r="Q281" s="166"/>
    </row>
    <row r="282" spans="1:17" ht="15" customHeight="1" x14ac:dyDescent="0.25">
      <c r="A282" s="24"/>
      <c r="B282" s="24"/>
      <c r="C282" s="24"/>
      <c r="D282" s="166"/>
      <c r="E282" s="148" t="s">
        <v>41</v>
      </c>
      <c r="F282" s="62">
        <v>2</v>
      </c>
      <c r="G282" s="62">
        <v>95</v>
      </c>
      <c r="H282" s="153" t="s">
        <v>18</v>
      </c>
      <c r="I282" s="19">
        <f t="shared" si="36"/>
        <v>190</v>
      </c>
      <c r="J282" s="26"/>
      <c r="K282" s="166"/>
      <c r="L282" s="17" t="s">
        <v>25</v>
      </c>
      <c r="M282" s="61">
        <v>2</v>
      </c>
      <c r="N282" s="18">
        <v>90</v>
      </c>
      <c r="O282" s="153" t="s">
        <v>20</v>
      </c>
      <c r="P282" s="23">
        <f t="shared" si="37"/>
        <v>144</v>
      </c>
      <c r="Q282" s="166"/>
    </row>
    <row r="283" spans="1:17" ht="15" customHeight="1" x14ac:dyDescent="0.25">
      <c r="A283" s="24"/>
      <c r="B283" s="24"/>
      <c r="C283" s="24"/>
      <c r="D283" s="166"/>
      <c r="E283" s="148" t="s">
        <v>29</v>
      </c>
      <c r="F283" s="61">
        <v>3</v>
      </c>
      <c r="G283" s="61">
        <v>77</v>
      </c>
      <c r="H283" s="153" t="s">
        <v>18</v>
      </c>
      <c r="I283" s="19">
        <f t="shared" si="36"/>
        <v>231</v>
      </c>
      <c r="J283" s="26"/>
      <c r="K283" s="166"/>
      <c r="L283" s="17"/>
      <c r="M283" s="17"/>
      <c r="N283" s="18"/>
      <c r="O283" s="153"/>
      <c r="P283" s="23">
        <f t="shared" si="37"/>
        <v>0</v>
      </c>
      <c r="Q283" s="166"/>
    </row>
    <row r="284" spans="1:17" ht="15" customHeight="1" x14ac:dyDescent="0.25">
      <c r="A284" s="24"/>
      <c r="B284" s="24"/>
      <c r="C284" s="24"/>
      <c r="D284" s="166"/>
      <c r="E284" s="148" t="s">
        <v>30</v>
      </c>
      <c r="F284" s="61">
        <v>3</v>
      </c>
      <c r="G284" s="61">
        <v>79</v>
      </c>
      <c r="H284" s="153" t="s">
        <v>18</v>
      </c>
      <c r="I284" s="19">
        <f t="shared" si="36"/>
        <v>237</v>
      </c>
      <c r="J284" s="26"/>
      <c r="K284" s="166"/>
      <c r="L284" s="17"/>
      <c r="M284" s="17"/>
      <c r="N284" s="18"/>
      <c r="O284" s="153"/>
      <c r="P284" s="23">
        <f t="shared" si="37"/>
        <v>0</v>
      </c>
      <c r="Q284" s="166"/>
    </row>
    <row r="285" spans="1:17" ht="15" customHeight="1" x14ac:dyDescent="0.25">
      <c r="A285" s="24"/>
      <c r="B285" s="24"/>
      <c r="C285" s="24"/>
      <c r="D285" s="166"/>
      <c r="E285" s="148" t="s">
        <v>23</v>
      </c>
      <c r="F285" s="61">
        <v>2</v>
      </c>
      <c r="G285" s="61">
        <v>89</v>
      </c>
      <c r="H285" s="153" t="s">
        <v>24</v>
      </c>
      <c r="I285" s="19">
        <f t="shared" si="36"/>
        <v>178</v>
      </c>
      <c r="J285" s="20"/>
      <c r="K285" s="166"/>
      <c r="L285" s="21"/>
      <c r="M285" s="21"/>
      <c r="N285" s="21"/>
      <c r="O285" s="153"/>
      <c r="P285" s="23">
        <f t="shared" si="37"/>
        <v>0</v>
      </c>
      <c r="Q285" s="166"/>
    </row>
    <row r="286" spans="1:17" ht="15" customHeight="1" x14ac:dyDescent="0.25">
      <c r="A286" s="24"/>
      <c r="B286" s="24"/>
      <c r="C286" s="24"/>
      <c r="D286" s="166"/>
      <c r="E286" s="148" t="s">
        <v>48</v>
      </c>
      <c r="F286" s="61">
        <v>2</v>
      </c>
      <c r="G286" s="61">
        <v>90</v>
      </c>
      <c r="H286" s="22" t="s">
        <v>18</v>
      </c>
      <c r="I286" s="19">
        <f t="shared" si="36"/>
        <v>180</v>
      </c>
      <c r="J286" s="26"/>
      <c r="K286" s="166"/>
      <c r="L286" s="21"/>
      <c r="M286" s="25"/>
      <c r="N286" s="25"/>
      <c r="O286" s="153"/>
      <c r="P286" s="23">
        <f t="shared" si="37"/>
        <v>0</v>
      </c>
      <c r="Q286" s="166"/>
    </row>
    <row r="287" spans="1:17" ht="15" customHeight="1" x14ac:dyDescent="0.25">
      <c r="A287" s="24"/>
      <c r="B287" s="24"/>
      <c r="C287" s="24"/>
      <c r="D287" s="166"/>
      <c r="E287" s="148" t="s">
        <v>33</v>
      </c>
      <c r="F287" s="61">
        <v>1</v>
      </c>
      <c r="G287" s="61">
        <v>85</v>
      </c>
      <c r="H287" s="22" t="s">
        <v>18</v>
      </c>
      <c r="I287" s="19">
        <f t="shared" si="36"/>
        <v>85</v>
      </c>
      <c r="J287" s="26"/>
      <c r="K287" s="166"/>
      <c r="L287" s="21"/>
      <c r="M287" s="25"/>
      <c r="N287" s="25"/>
      <c r="O287" s="153"/>
      <c r="P287" s="23">
        <f t="shared" si="37"/>
        <v>0</v>
      </c>
      <c r="Q287" s="166"/>
    </row>
    <row r="288" spans="1:17" ht="15" customHeight="1" x14ac:dyDescent="0.25">
      <c r="A288" s="24"/>
      <c r="B288" s="24"/>
      <c r="C288" s="24"/>
      <c r="D288" s="166"/>
      <c r="E288" s="148"/>
      <c r="F288" s="17"/>
      <c r="G288" s="17"/>
      <c r="H288" s="22"/>
      <c r="I288" s="19">
        <f t="shared" si="36"/>
        <v>0</v>
      </c>
      <c r="J288" s="20"/>
      <c r="K288" s="166"/>
      <c r="L288" s="21"/>
      <c r="M288" s="25"/>
      <c r="N288" s="25"/>
      <c r="O288" s="153"/>
      <c r="P288" s="23">
        <f t="shared" si="37"/>
        <v>0</v>
      </c>
      <c r="Q288" s="166"/>
    </row>
    <row r="289" spans="1:17" ht="15" customHeight="1" x14ac:dyDescent="0.25">
      <c r="A289" s="24"/>
      <c r="B289" s="24"/>
      <c r="C289" s="24"/>
      <c r="D289" s="166"/>
      <c r="E289" s="148"/>
      <c r="F289" s="18"/>
      <c r="G289" s="18"/>
      <c r="H289" s="22"/>
      <c r="I289" s="19">
        <f t="shared" si="36"/>
        <v>0</v>
      </c>
      <c r="J289" s="20"/>
      <c r="K289" s="166"/>
      <c r="L289" s="21"/>
      <c r="M289" s="25"/>
      <c r="N289" s="25"/>
      <c r="O289" s="153"/>
      <c r="P289" s="23">
        <f t="shared" si="37"/>
        <v>0</v>
      </c>
      <c r="Q289" s="166"/>
    </row>
    <row r="290" spans="1:17" ht="15" customHeight="1" x14ac:dyDescent="0.25">
      <c r="A290" s="24"/>
      <c r="B290" s="24"/>
      <c r="C290" s="24"/>
      <c r="D290" s="166"/>
      <c r="E290" s="148"/>
      <c r="F290" s="27"/>
      <c r="G290" s="17"/>
      <c r="H290" s="22"/>
      <c r="I290" s="19">
        <f t="shared" si="36"/>
        <v>0</v>
      </c>
      <c r="J290" s="20"/>
      <c r="K290" s="166"/>
      <c r="L290" s="28"/>
      <c r="M290" s="18"/>
      <c r="N290" s="18"/>
      <c r="O290" s="153"/>
      <c r="P290" s="23">
        <f t="shared" si="37"/>
        <v>0</v>
      </c>
      <c r="Q290" s="166"/>
    </row>
    <row r="291" spans="1:17" ht="15" customHeight="1" x14ac:dyDescent="0.25">
      <c r="A291" s="24"/>
      <c r="B291" s="24"/>
      <c r="C291" s="24"/>
      <c r="D291" s="167"/>
      <c r="E291" s="149"/>
      <c r="F291" s="18"/>
      <c r="G291" s="18"/>
      <c r="H291" s="153"/>
      <c r="I291" s="19">
        <f t="shared" si="36"/>
        <v>0</v>
      </c>
      <c r="J291" s="20"/>
      <c r="K291" s="167"/>
      <c r="L291" s="17"/>
      <c r="M291" s="18"/>
      <c r="N291" s="18"/>
      <c r="O291" s="153"/>
      <c r="P291" s="23">
        <f t="shared" si="37"/>
        <v>0</v>
      </c>
      <c r="Q291" s="166"/>
    </row>
    <row r="292" spans="1:17" ht="15.75" customHeight="1" thickBot="1" x14ac:dyDescent="0.3">
      <c r="A292" s="29"/>
      <c r="B292" s="29"/>
      <c r="C292" s="29"/>
      <c r="D292" s="30"/>
      <c r="E292" s="150"/>
      <c r="F292" s="32">
        <f>SUM(F280:F291)</f>
        <v>16</v>
      </c>
      <c r="G292" s="32">
        <f>SUM(G280:G291)</f>
        <v>697</v>
      </c>
      <c r="H292" s="154"/>
      <c r="I292" s="33">
        <f>SUM(I280:I291)</f>
        <v>1376</v>
      </c>
      <c r="J292" s="34"/>
      <c r="K292" s="30"/>
      <c r="L292" s="31"/>
      <c r="M292" s="32">
        <f>SUM(M280:M291)</f>
        <v>6</v>
      </c>
      <c r="N292" s="32">
        <f>SUM(N280:N291)</f>
        <v>277</v>
      </c>
      <c r="O292" s="154"/>
      <c r="P292" s="32">
        <f>SUM(P280:P291)</f>
        <v>443.20000000000005</v>
      </c>
      <c r="Q292" s="167"/>
    </row>
    <row r="293" spans="1:17" ht="15.75" customHeight="1" thickTop="1" thickBot="1" x14ac:dyDescent="0.25"/>
    <row r="294" spans="1:17" ht="26.25" customHeight="1" thickTop="1" x14ac:dyDescent="0.2">
      <c r="A294" s="9" t="s">
        <v>7</v>
      </c>
      <c r="B294" s="10" t="s">
        <v>8</v>
      </c>
      <c r="C294" s="10"/>
      <c r="D294" s="165"/>
      <c r="E294" s="147" t="s">
        <v>9</v>
      </c>
      <c r="F294" s="11" t="s">
        <v>10</v>
      </c>
      <c r="G294" s="11" t="s">
        <v>11</v>
      </c>
      <c r="H294" s="152"/>
      <c r="I294" s="11" t="s">
        <v>12</v>
      </c>
      <c r="J294" s="12"/>
      <c r="K294" s="165" t="s">
        <v>13</v>
      </c>
      <c r="L294" s="11" t="s">
        <v>9</v>
      </c>
      <c r="M294" s="11" t="s">
        <v>10</v>
      </c>
      <c r="N294" s="11" t="s">
        <v>11</v>
      </c>
      <c r="O294" s="152"/>
      <c r="P294" s="11" t="s">
        <v>14</v>
      </c>
      <c r="Q294" s="13" t="s">
        <v>15</v>
      </c>
    </row>
    <row r="295" spans="1:17" x14ac:dyDescent="0.2">
      <c r="A295" s="14">
        <v>20</v>
      </c>
      <c r="B295" s="15" t="s">
        <v>80</v>
      </c>
      <c r="C295" s="15"/>
      <c r="D295" s="166"/>
      <c r="E295" s="148" t="s">
        <v>23</v>
      </c>
      <c r="F295" s="61">
        <v>2</v>
      </c>
      <c r="G295" s="61">
        <v>92</v>
      </c>
      <c r="H295" s="153" t="s">
        <v>24</v>
      </c>
      <c r="I295" s="19">
        <f t="shared" ref="I295:I306" si="38">F295*G295</f>
        <v>184</v>
      </c>
      <c r="J295" s="20"/>
      <c r="K295" s="166"/>
      <c r="L295" s="16" t="s">
        <v>22</v>
      </c>
      <c r="M295" s="62">
        <v>2</v>
      </c>
      <c r="N295" s="62">
        <v>94</v>
      </c>
      <c r="O295" s="22" t="s">
        <v>20</v>
      </c>
      <c r="P295" s="23">
        <f t="shared" ref="P295:P306" si="39">M295*N295*0.8</f>
        <v>150.4</v>
      </c>
      <c r="Q295" s="168">
        <f>(I307+P307)/(F307+(0.8*M307))</f>
        <v>84.575471698113205</v>
      </c>
    </row>
    <row r="296" spans="1:17" ht="15" customHeight="1" x14ac:dyDescent="0.25">
      <c r="A296" s="24"/>
      <c r="B296" s="24"/>
      <c r="C296" s="24"/>
      <c r="D296" s="166"/>
      <c r="E296" s="148" t="s">
        <v>26</v>
      </c>
      <c r="F296" s="63">
        <v>1</v>
      </c>
      <c r="G296" s="62">
        <v>84</v>
      </c>
      <c r="H296" s="153" t="s">
        <v>24</v>
      </c>
      <c r="I296" s="19">
        <f t="shared" si="38"/>
        <v>84</v>
      </c>
      <c r="J296" s="26"/>
      <c r="K296" s="166"/>
      <c r="L296" s="16" t="s">
        <v>47</v>
      </c>
      <c r="M296" s="62">
        <v>2</v>
      </c>
      <c r="N296" s="62">
        <v>84</v>
      </c>
      <c r="O296" s="153" t="s">
        <v>20</v>
      </c>
      <c r="P296" s="23">
        <f t="shared" si="39"/>
        <v>134.4</v>
      </c>
      <c r="Q296" s="166"/>
    </row>
    <row r="297" spans="1:17" ht="15" customHeight="1" x14ac:dyDescent="0.25">
      <c r="A297" s="24"/>
      <c r="B297" s="24"/>
      <c r="C297" s="24"/>
      <c r="D297" s="166"/>
      <c r="E297" s="148" t="s">
        <v>41</v>
      </c>
      <c r="F297" s="62">
        <v>2</v>
      </c>
      <c r="G297" s="62">
        <v>80</v>
      </c>
      <c r="H297" s="153" t="s">
        <v>18</v>
      </c>
      <c r="I297" s="19">
        <f t="shared" si="38"/>
        <v>160</v>
      </c>
      <c r="J297" s="26"/>
      <c r="K297" s="166"/>
      <c r="L297" s="17" t="s">
        <v>38</v>
      </c>
      <c r="M297" s="61">
        <v>2</v>
      </c>
      <c r="N297" s="61">
        <v>85</v>
      </c>
      <c r="O297" s="153" t="s">
        <v>20</v>
      </c>
      <c r="P297" s="23">
        <f t="shared" si="39"/>
        <v>136</v>
      </c>
      <c r="Q297" s="166"/>
    </row>
    <row r="298" spans="1:17" ht="15" customHeight="1" x14ac:dyDescent="0.25">
      <c r="A298" s="24"/>
      <c r="B298" s="24"/>
      <c r="C298" s="24"/>
      <c r="D298" s="166"/>
      <c r="E298" s="148" t="s">
        <v>29</v>
      </c>
      <c r="F298" s="61">
        <v>3</v>
      </c>
      <c r="G298" s="61">
        <v>75</v>
      </c>
      <c r="H298" s="153" t="s">
        <v>18</v>
      </c>
      <c r="I298" s="19">
        <f t="shared" si="38"/>
        <v>225</v>
      </c>
      <c r="J298" s="26"/>
      <c r="K298" s="166"/>
      <c r="L298" s="17" t="s">
        <v>65</v>
      </c>
      <c r="M298" s="61">
        <v>3</v>
      </c>
      <c r="N298" s="61">
        <v>88</v>
      </c>
      <c r="O298" s="153" t="s">
        <v>20</v>
      </c>
      <c r="P298" s="23">
        <f t="shared" si="39"/>
        <v>211.20000000000002</v>
      </c>
      <c r="Q298" s="166"/>
    </row>
    <row r="299" spans="1:17" ht="15" customHeight="1" x14ac:dyDescent="0.25">
      <c r="A299" s="24"/>
      <c r="B299" s="24"/>
      <c r="C299" s="24"/>
      <c r="D299" s="166"/>
      <c r="E299" s="148" t="s">
        <v>30</v>
      </c>
      <c r="F299" s="61">
        <v>3</v>
      </c>
      <c r="G299" s="61">
        <v>79</v>
      </c>
      <c r="H299" s="153" t="s">
        <v>18</v>
      </c>
      <c r="I299" s="19">
        <f t="shared" si="38"/>
        <v>237</v>
      </c>
      <c r="J299" s="26"/>
      <c r="K299" s="166"/>
      <c r="L299" s="17"/>
      <c r="M299" s="17"/>
      <c r="N299" s="18"/>
      <c r="O299" s="153"/>
      <c r="P299" s="23">
        <f t="shared" si="39"/>
        <v>0</v>
      </c>
      <c r="Q299" s="166"/>
    </row>
    <row r="300" spans="1:17" ht="15" customHeight="1" x14ac:dyDescent="0.25">
      <c r="A300" s="24"/>
      <c r="B300" s="24"/>
      <c r="C300" s="24"/>
      <c r="D300" s="166"/>
      <c r="E300" s="148" t="s">
        <v>48</v>
      </c>
      <c r="F300" s="61">
        <v>2</v>
      </c>
      <c r="G300" s="61">
        <v>90</v>
      </c>
      <c r="H300" s="153" t="s">
        <v>18</v>
      </c>
      <c r="I300" s="19">
        <f t="shared" si="38"/>
        <v>180</v>
      </c>
      <c r="J300" s="20"/>
      <c r="K300" s="166"/>
      <c r="L300" s="21"/>
      <c r="M300" s="21"/>
      <c r="N300" s="21"/>
      <c r="O300" s="153"/>
      <c r="P300" s="23">
        <f t="shared" si="39"/>
        <v>0</v>
      </c>
      <c r="Q300" s="166"/>
    </row>
    <row r="301" spans="1:17" ht="15" customHeight="1" x14ac:dyDescent="0.25">
      <c r="A301" s="24"/>
      <c r="B301" s="24"/>
      <c r="C301" s="24"/>
      <c r="D301" s="166"/>
      <c r="E301" s="148" t="s">
        <v>33</v>
      </c>
      <c r="F301" s="61">
        <v>1</v>
      </c>
      <c r="G301" s="61">
        <v>91</v>
      </c>
      <c r="H301" s="22" t="s">
        <v>18</v>
      </c>
      <c r="I301" s="19">
        <f t="shared" si="38"/>
        <v>91</v>
      </c>
      <c r="J301" s="26"/>
      <c r="K301" s="166"/>
      <c r="L301" s="21"/>
      <c r="M301" s="25"/>
      <c r="N301" s="25"/>
      <c r="O301" s="153"/>
      <c r="P301" s="23">
        <f t="shared" si="39"/>
        <v>0</v>
      </c>
      <c r="Q301" s="166"/>
    </row>
    <row r="302" spans="1:17" ht="15" customHeight="1" x14ac:dyDescent="0.25">
      <c r="A302" s="24"/>
      <c r="B302" s="24"/>
      <c r="C302" s="24"/>
      <c r="D302" s="166"/>
      <c r="E302" s="148"/>
      <c r="F302" s="17"/>
      <c r="G302" s="17"/>
      <c r="H302" s="22"/>
      <c r="I302" s="19">
        <f t="shared" si="38"/>
        <v>0</v>
      </c>
      <c r="J302" s="26"/>
      <c r="K302" s="166"/>
      <c r="L302" s="21"/>
      <c r="M302" s="25"/>
      <c r="N302" s="25"/>
      <c r="O302" s="153"/>
      <c r="P302" s="23">
        <f t="shared" si="39"/>
        <v>0</v>
      </c>
      <c r="Q302" s="166"/>
    </row>
    <row r="303" spans="1:17" ht="15" customHeight="1" x14ac:dyDescent="0.25">
      <c r="A303" s="24"/>
      <c r="B303" s="24"/>
      <c r="C303" s="24"/>
      <c r="D303" s="166"/>
      <c r="E303" s="148"/>
      <c r="F303" s="17"/>
      <c r="G303" s="17"/>
      <c r="H303" s="22"/>
      <c r="I303" s="19">
        <f t="shared" si="38"/>
        <v>0</v>
      </c>
      <c r="J303" s="20"/>
      <c r="K303" s="166"/>
      <c r="L303" s="21"/>
      <c r="M303" s="25"/>
      <c r="N303" s="25"/>
      <c r="O303" s="153"/>
      <c r="P303" s="23">
        <f t="shared" si="39"/>
        <v>0</v>
      </c>
      <c r="Q303" s="166"/>
    </row>
    <row r="304" spans="1:17" ht="15" customHeight="1" x14ac:dyDescent="0.25">
      <c r="A304" s="24"/>
      <c r="B304" s="24"/>
      <c r="C304" s="24"/>
      <c r="D304" s="166"/>
      <c r="E304" s="148"/>
      <c r="F304" s="18"/>
      <c r="G304" s="18"/>
      <c r="H304" s="22"/>
      <c r="I304" s="19">
        <f t="shared" si="38"/>
        <v>0</v>
      </c>
      <c r="J304" s="20"/>
      <c r="K304" s="166"/>
      <c r="L304" s="21"/>
      <c r="M304" s="25"/>
      <c r="N304" s="25"/>
      <c r="O304" s="153"/>
      <c r="P304" s="23">
        <f t="shared" si="39"/>
        <v>0</v>
      </c>
      <c r="Q304" s="166"/>
    </row>
    <row r="305" spans="1:17" ht="15" customHeight="1" x14ac:dyDescent="0.25">
      <c r="A305" s="24"/>
      <c r="B305" s="24"/>
      <c r="C305" s="24"/>
      <c r="D305" s="166"/>
      <c r="E305" s="148"/>
      <c r="F305" s="27"/>
      <c r="G305" s="17"/>
      <c r="H305" s="22"/>
      <c r="I305" s="19">
        <f t="shared" si="38"/>
        <v>0</v>
      </c>
      <c r="J305" s="20"/>
      <c r="K305" s="166"/>
      <c r="L305" s="28"/>
      <c r="M305" s="18"/>
      <c r="N305" s="18"/>
      <c r="O305" s="153"/>
      <c r="P305" s="23">
        <f t="shared" si="39"/>
        <v>0</v>
      </c>
      <c r="Q305" s="166"/>
    </row>
    <row r="306" spans="1:17" ht="15" customHeight="1" x14ac:dyDescent="0.25">
      <c r="A306" s="24"/>
      <c r="B306" s="24"/>
      <c r="C306" s="24"/>
      <c r="D306" s="167"/>
      <c r="E306" s="149"/>
      <c r="F306" s="18"/>
      <c r="G306" s="18"/>
      <c r="H306" s="153"/>
      <c r="I306" s="19">
        <f t="shared" si="38"/>
        <v>0</v>
      </c>
      <c r="J306" s="20"/>
      <c r="K306" s="167"/>
      <c r="L306" s="17"/>
      <c r="M306" s="18"/>
      <c r="N306" s="18"/>
      <c r="O306" s="153"/>
      <c r="P306" s="23">
        <f t="shared" si="39"/>
        <v>0</v>
      </c>
      <c r="Q306" s="166"/>
    </row>
    <row r="307" spans="1:17" ht="15.75" customHeight="1" thickBot="1" x14ac:dyDescent="0.3">
      <c r="A307" s="29"/>
      <c r="B307" s="29"/>
      <c r="C307" s="29"/>
      <c r="D307" s="30"/>
      <c r="E307" s="150"/>
      <c r="F307" s="32">
        <f>SUM(F295:F306)</f>
        <v>14</v>
      </c>
      <c r="G307" s="32">
        <f>SUM(G295:G306)</f>
        <v>591</v>
      </c>
      <c r="H307" s="154"/>
      <c r="I307" s="33">
        <f>SUM(I295:I306)</f>
        <v>1161</v>
      </c>
      <c r="J307" s="34"/>
      <c r="K307" s="30"/>
      <c r="L307" s="31"/>
      <c r="M307" s="32">
        <f>SUM(M295:M306)</f>
        <v>9</v>
      </c>
      <c r="N307" s="32">
        <f>SUM(N295:N306)</f>
        <v>351</v>
      </c>
      <c r="O307" s="154"/>
      <c r="P307" s="32">
        <f>SUM(P295:P306)</f>
        <v>632</v>
      </c>
      <c r="Q307" s="167"/>
    </row>
    <row r="308" spans="1:17" ht="15.75" customHeight="1" thickTop="1" thickBot="1" x14ac:dyDescent="0.25"/>
    <row r="309" spans="1:17" ht="26.25" customHeight="1" thickTop="1" x14ac:dyDescent="0.2">
      <c r="A309" s="9" t="s">
        <v>7</v>
      </c>
      <c r="B309" s="10" t="s">
        <v>8</v>
      </c>
      <c r="C309" s="10"/>
      <c r="D309" s="165"/>
      <c r="E309" s="147" t="s">
        <v>9</v>
      </c>
      <c r="F309" s="11" t="s">
        <v>10</v>
      </c>
      <c r="G309" s="11" t="s">
        <v>11</v>
      </c>
      <c r="H309" s="152"/>
      <c r="I309" s="11" t="s">
        <v>12</v>
      </c>
      <c r="J309" s="12"/>
      <c r="K309" s="165" t="s">
        <v>13</v>
      </c>
      <c r="L309" s="11" t="s">
        <v>9</v>
      </c>
      <c r="M309" s="11" t="s">
        <v>10</v>
      </c>
      <c r="N309" s="11" t="s">
        <v>11</v>
      </c>
      <c r="O309" s="152"/>
      <c r="P309" s="11" t="s">
        <v>14</v>
      </c>
      <c r="Q309" s="13" t="s">
        <v>15</v>
      </c>
    </row>
    <row r="310" spans="1:17" x14ac:dyDescent="0.2">
      <c r="A310" s="14">
        <v>21</v>
      </c>
      <c r="B310" s="15" t="s">
        <v>81</v>
      </c>
      <c r="C310" s="15"/>
      <c r="D310" s="166"/>
      <c r="E310" s="148" t="s">
        <v>17</v>
      </c>
      <c r="F310" s="61">
        <v>2</v>
      </c>
      <c r="G310" s="61">
        <v>89</v>
      </c>
      <c r="H310" s="153" t="s">
        <v>18</v>
      </c>
      <c r="I310" s="19">
        <f t="shared" ref="I310:I321" si="40">F310*G310</f>
        <v>178</v>
      </c>
      <c r="J310" s="20"/>
      <c r="K310" s="166"/>
      <c r="L310" s="16" t="s">
        <v>38</v>
      </c>
      <c r="M310" s="62">
        <v>2</v>
      </c>
      <c r="N310" s="62">
        <v>87</v>
      </c>
      <c r="O310" s="22" t="s">
        <v>20</v>
      </c>
      <c r="P310" s="23">
        <f t="shared" ref="P310:P321" si="41">M310*N310*0.8</f>
        <v>139.20000000000002</v>
      </c>
      <c r="Q310" s="168">
        <f>(I322+P322)/(F322+(0.8*M322))</f>
        <v>83.152542372881356</v>
      </c>
    </row>
    <row r="311" spans="1:17" ht="15" customHeight="1" x14ac:dyDescent="0.25">
      <c r="A311" s="24"/>
      <c r="B311" s="24"/>
      <c r="C311" s="24"/>
      <c r="D311" s="166"/>
      <c r="E311" s="148" t="s">
        <v>21</v>
      </c>
      <c r="F311" s="63">
        <v>2</v>
      </c>
      <c r="G311" s="62">
        <v>90</v>
      </c>
      <c r="H311" s="153" t="s">
        <v>18</v>
      </c>
      <c r="I311" s="19">
        <f t="shared" si="40"/>
        <v>180</v>
      </c>
      <c r="J311" s="26"/>
      <c r="K311" s="166"/>
      <c r="L311" s="16" t="s">
        <v>25</v>
      </c>
      <c r="M311" s="62">
        <v>2</v>
      </c>
      <c r="N311" s="21">
        <v>90</v>
      </c>
      <c r="O311" s="153" t="s">
        <v>20</v>
      </c>
      <c r="P311" s="23">
        <f t="shared" si="41"/>
        <v>144</v>
      </c>
      <c r="Q311" s="166"/>
    </row>
    <row r="312" spans="1:17" ht="15" customHeight="1" x14ac:dyDescent="0.25">
      <c r="A312" s="24"/>
      <c r="B312" s="24"/>
      <c r="C312" s="24"/>
      <c r="D312" s="166"/>
      <c r="E312" s="148" t="s">
        <v>35</v>
      </c>
      <c r="F312" s="62">
        <v>1</v>
      </c>
      <c r="G312" s="21">
        <v>75</v>
      </c>
      <c r="H312" s="153" t="s">
        <v>24</v>
      </c>
      <c r="I312" s="19">
        <f t="shared" si="40"/>
        <v>75</v>
      </c>
      <c r="J312" s="26"/>
      <c r="K312" s="166"/>
      <c r="L312" s="17" t="s">
        <v>82</v>
      </c>
      <c r="M312" s="61">
        <v>1</v>
      </c>
      <c r="N312" s="61">
        <v>82</v>
      </c>
      <c r="O312" s="153" t="s">
        <v>28</v>
      </c>
      <c r="P312" s="23">
        <f t="shared" si="41"/>
        <v>65.600000000000009</v>
      </c>
      <c r="Q312" s="166"/>
    </row>
    <row r="313" spans="1:17" ht="15" customHeight="1" x14ac:dyDescent="0.25">
      <c r="A313" s="24"/>
      <c r="B313" s="24"/>
      <c r="C313" s="24"/>
      <c r="D313" s="166"/>
      <c r="E313" s="148" t="s">
        <v>37</v>
      </c>
      <c r="F313" s="61">
        <v>1</v>
      </c>
      <c r="G313" s="17">
        <v>75</v>
      </c>
      <c r="H313" s="153" t="s">
        <v>24</v>
      </c>
      <c r="I313" s="19">
        <f t="shared" si="40"/>
        <v>75</v>
      </c>
      <c r="J313" s="26"/>
      <c r="K313" s="166"/>
      <c r="L313" s="17" t="s">
        <v>45</v>
      </c>
      <c r="M313" s="61">
        <v>2</v>
      </c>
      <c r="N313" s="61">
        <v>91</v>
      </c>
      <c r="O313" s="153" t="s">
        <v>20</v>
      </c>
      <c r="P313" s="23">
        <f t="shared" si="41"/>
        <v>145.6</v>
      </c>
      <c r="Q313" s="166"/>
    </row>
    <row r="314" spans="1:17" ht="15" customHeight="1" x14ac:dyDescent="0.25">
      <c r="A314" s="24"/>
      <c r="B314" s="24"/>
      <c r="C314" s="24"/>
      <c r="D314" s="166"/>
      <c r="E314" s="148" t="s">
        <v>41</v>
      </c>
      <c r="F314" s="61">
        <v>2</v>
      </c>
      <c r="G314" s="61">
        <v>72</v>
      </c>
      <c r="H314" s="153" t="s">
        <v>18</v>
      </c>
      <c r="I314" s="19">
        <f t="shared" si="40"/>
        <v>144</v>
      </c>
      <c r="J314" s="26"/>
      <c r="K314" s="166"/>
      <c r="L314" s="17"/>
      <c r="M314" s="17"/>
      <c r="N314" s="18"/>
      <c r="O314" s="153"/>
      <c r="P314" s="23">
        <f t="shared" si="41"/>
        <v>0</v>
      </c>
      <c r="Q314" s="166"/>
    </row>
    <row r="315" spans="1:17" ht="15" customHeight="1" x14ac:dyDescent="0.25">
      <c r="A315" s="24"/>
      <c r="B315" s="24"/>
      <c r="C315" s="24"/>
      <c r="D315" s="166"/>
      <c r="E315" s="148" t="s">
        <v>29</v>
      </c>
      <c r="F315" s="61">
        <v>3</v>
      </c>
      <c r="G315" s="61">
        <v>74</v>
      </c>
      <c r="H315" s="153" t="s">
        <v>18</v>
      </c>
      <c r="I315" s="19">
        <f t="shared" si="40"/>
        <v>222</v>
      </c>
      <c r="J315" s="20"/>
      <c r="K315" s="166"/>
      <c r="L315" s="21"/>
      <c r="M315" s="21"/>
      <c r="N315" s="21"/>
      <c r="O315" s="153"/>
      <c r="P315" s="23">
        <f t="shared" si="41"/>
        <v>0</v>
      </c>
      <c r="Q315" s="166"/>
    </row>
    <row r="316" spans="1:17" ht="15" customHeight="1" x14ac:dyDescent="0.25">
      <c r="A316" s="24"/>
      <c r="B316" s="24"/>
      <c r="C316" s="24"/>
      <c r="D316" s="166"/>
      <c r="E316" s="148" t="s">
        <v>30</v>
      </c>
      <c r="F316" s="61">
        <v>3</v>
      </c>
      <c r="G316" s="61">
        <v>80</v>
      </c>
      <c r="H316" s="22" t="s">
        <v>18</v>
      </c>
      <c r="I316" s="19">
        <f t="shared" si="40"/>
        <v>240</v>
      </c>
      <c r="J316" s="26"/>
      <c r="K316" s="166"/>
      <c r="L316" s="21"/>
      <c r="M316" s="25"/>
      <c r="N316" s="25"/>
      <c r="O316" s="153"/>
      <c r="P316" s="23">
        <f t="shared" si="41"/>
        <v>0</v>
      </c>
      <c r="Q316" s="166"/>
    </row>
    <row r="317" spans="1:17" ht="15" customHeight="1" x14ac:dyDescent="0.25">
      <c r="A317" s="24"/>
      <c r="B317" s="24"/>
      <c r="C317" s="24"/>
      <c r="D317" s="166"/>
      <c r="E317" s="148" t="s">
        <v>23</v>
      </c>
      <c r="F317" s="61">
        <v>2</v>
      </c>
      <c r="G317" s="61">
        <v>93</v>
      </c>
      <c r="H317" s="22" t="s">
        <v>24</v>
      </c>
      <c r="I317" s="19">
        <f t="shared" si="40"/>
        <v>186</v>
      </c>
      <c r="J317" s="26"/>
      <c r="K317" s="166"/>
      <c r="L317" s="21"/>
      <c r="M317" s="25"/>
      <c r="N317" s="25"/>
      <c r="O317" s="153"/>
      <c r="P317" s="23">
        <f t="shared" si="41"/>
        <v>0</v>
      </c>
      <c r="Q317" s="166"/>
    </row>
    <row r="318" spans="1:17" ht="15" customHeight="1" x14ac:dyDescent="0.25">
      <c r="A318" s="24"/>
      <c r="B318" s="24"/>
      <c r="C318" s="24"/>
      <c r="D318" s="166"/>
      <c r="E318" s="148" t="s">
        <v>26</v>
      </c>
      <c r="F318" s="61">
        <v>1</v>
      </c>
      <c r="G318" s="61">
        <v>82</v>
      </c>
      <c r="H318" s="22" t="s">
        <v>24</v>
      </c>
      <c r="I318" s="19">
        <f t="shared" si="40"/>
        <v>82</v>
      </c>
      <c r="J318" s="20"/>
      <c r="K318" s="166"/>
      <c r="L318" s="21"/>
      <c r="M318" s="25"/>
      <c r="N318" s="25"/>
      <c r="O318" s="153"/>
      <c r="P318" s="23">
        <f t="shared" si="41"/>
        <v>0</v>
      </c>
      <c r="Q318" s="166"/>
    </row>
    <row r="319" spans="1:17" ht="15" customHeight="1" x14ac:dyDescent="0.25">
      <c r="A319" s="24"/>
      <c r="B319" s="24"/>
      <c r="C319" s="24"/>
      <c r="D319" s="166"/>
      <c r="E319" s="148" t="s">
        <v>33</v>
      </c>
      <c r="F319" s="61">
        <v>1</v>
      </c>
      <c r="G319" s="61">
        <v>86</v>
      </c>
      <c r="H319" s="22" t="s">
        <v>18</v>
      </c>
      <c r="I319" s="19">
        <f t="shared" si="40"/>
        <v>86</v>
      </c>
      <c r="J319" s="20"/>
      <c r="K319" s="166"/>
      <c r="L319" s="21"/>
      <c r="M319" s="25"/>
      <c r="N319" s="25"/>
      <c r="O319" s="153"/>
      <c r="P319" s="23">
        <f t="shared" si="41"/>
        <v>0</v>
      </c>
      <c r="Q319" s="166"/>
    </row>
    <row r="320" spans="1:17" ht="15" customHeight="1" x14ac:dyDescent="0.25">
      <c r="A320" s="24"/>
      <c r="B320" s="24"/>
      <c r="C320" s="24"/>
      <c r="D320" s="166"/>
      <c r="E320" s="148"/>
      <c r="F320" s="27"/>
      <c r="G320" s="17"/>
      <c r="H320" s="22"/>
      <c r="I320" s="19">
        <f t="shared" si="40"/>
        <v>0</v>
      </c>
      <c r="J320" s="20"/>
      <c r="K320" s="166"/>
      <c r="L320" s="28"/>
      <c r="M320" s="18"/>
      <c r="N320" s="18"/>
      <c r="O320" s="153"/>
      <c r="P320" s="23">
        <f t="shared" si="41"/>
        <v>0</v>
      </c>
      <c r="Q320" s="166"/>
    </row>
    <row r="321" spans="1:17" ht="15" customHeight="1" x14ac:dyDescent="0.25">
      <c r="A321" s="24"/>
      <c r="B321" s="24"/>
      <c r="C321" s="24"/>
      <c r="D321" s="167"/>
      <c r="E321" s="149"/>
      <c r="F321" s="18"/>
      <c r="G321" s="18"/>
      <c r="H321" s="153"/>
      <c r="I321" s="19">
        <f t="shared" si="40"/>
        <v>0</v>
      </c>
      <c r="J321" s="20"/>
      <c r="K321" s="167"/>
      <c r="L321" s="17"/>
      <c r="M321" s="18"/>
      <c r="N321" s="18"/>
      <c r="O321" s="153"/>
      <c r="P321" s="23">
        <f t="shared" si="41"/>
        <v>0</v>
      </c>
      <c r="Q321" s="166"/>
    </row>
    <row r="322" spans="1:17" ht="15.75" customHeight="1" thickBot="1" x14ac:dyDescent="0.3">
      <c r="A322" s="29"/>
      <c r="B322" s="29"/>
      <c r="C322" s="29"/>
      <c r="D322" s="30"/>
      <c r="E322" s="150"/>
      <c r="F322" s="32">
        <f>SUM(F310:F321)</f>
        <v>18</v>
      </c>
      <c r="G322" s="32">
        <f>SUM(G310:G321)</f>
        <v>816</v>
      </c>
      <c r="H322" s="154"/>
      <c r="I322" s="33">
        <f>SUM(I310:I321)</f>
        <v>1468</v>
      </c>
      <c r="J322" s="34"/>
      <c r="K322" s="30"/>
      <c r="L322" s="31"/>
      <c r="M322" s="32">
        <f>SUM(M310:M321)</f>
        <v>7</v>
      </c>
      <c r="N322" s="32">
        <f>SUM(N310:N321)</f>
        <v>350</v>
      </c>
      <c r="O322" s="154"/>
      <c r="P322" s="32">
        <f>SUM(P310:P321)</f>
        <v>494.40000000000009</v>
      </c>
      <c r="Q322" s="167"/>
    </row>
    <row r="323" spans="1:17" ht="15.75" customHeight="1" thickTop="1" thickBot="1" x14ac:dyDescent="0.25"/>
    <row r="324" spans="1:17" ht="26.25" customHeight="1" thickTop="1" x14ac:dyDescent="0.2">
      <c r="A324" s="9" t="s">
        <v>7</v>
      </c>
      <c r="B324" s="10" t="s">
        <v>8</v>
      </c>
      <c r="C324" s="10"/>
      <c r="D324" s="165"/>
      <c r="E324" s="147" t="s">
        <v>9</v>
      </c>
      <c r="F324" s="11" t="s">
        <v>10</v>
      </c>
      <c r="G324" s="11" t="s">
        <v>11</v>
      </c>
      <c r="H324" s="152"/>
      <c r="I324" s="11" t="s">
        <v>12</v>
      </c>
      <c r="J324" s="12"/>
      <c r="K324" s="165" t="s">
        <v>13</v>
      </c>
      <c r="L324" s="11" t="s">
        <v>9</v>
      </c>
      <c r="M324" s="11" t="s">
        <v>10</v>
      </c>
      <c r="N324" s="11" t="s">
        <v>11</v>
      </c>
      <c r="O324" s="152"/>
      <c r="P324" s="11" t="s">
        <v>14</v>
      </c>
      <c r="Q324" s="13" t="s">
        <v>15</v>
      </c>
    </row>
    <row r="325" spans="1:17" x14ac:dyDescent="0.2">
      <c r="A325" s="14">
        <v>22</v>
      </c>
      <c r="B325" s="15" t="s">
        <v>83</v>
      </c>
      <c r="C325" s="15"/>
      <c r="D325" s="166"/>
      <c r="E325" s="148" t="s">
        <v>17</v>
      </c>
      <c r="F325" s="61">
        <v>2</v>
      </c>
      <c r="G325" s="61">
        <v>91</v>
      </c>
      <c r="H325" s="153" t="s">
        <v>18</v>
      </c>
      <c r="I325" s="19">
        <f t="shared" ref="I325:I336" si="42">F325*G325</f>
        <v>182</v>
      </c>
      <c r="J325" s="20"/>
      <c r="K325" s="166"/>
      <c r="L325" s="16" t="s">
        <v>52</v>
      </c>
      <c r="M325" s="62">
        <v>2</v>
      </c>
      <c r="N325" s="62">
        <v>90</v>
      </c>
      <c r="O325" s="22" t="s">
        <v>20</v>
      </c>
      <c r="P325" s="23">
        <f t="shared" ref="P325:P336" si="43">M325*N325*0.8</f>
        <v>144</v>
      </c>
      <c r="Q325" s="168">
        <f>(I337+P337)/(F337+(0.8*M337))</f>
        <v>85.321739130434793</v>
      </c>
    </row>
    <row r="326" spans="1:17" ht="15" customHeight="1" x14ac:dyDescent="0.25">
      <c r="A326" s="24"/>
      <c r="B326" s="24"/>
      <c r="C326" s="24"/>
      <c r="D326" s="166"/>
      <c r="E326" s="148" t="s">
        <v>26</v>
      </c>
      <c r="F326" s="63">
        <v>1</v>
      </c>
      <c r="G326" s="62">
        <v>90</v>
      </c>
      <c r="H326" s="153" t="s">
        <v>24</v>
      </c>
      <c r="I326" s="19">
        <f t="shared" si="42"/>
        <v>90</v>
      </c>
      <c r="J326" s="26"/>
      <c r="K326" s="166"/>
      <c r="L326" s="16" t="s">
        <v>67</v>
      </c>
      <c r="M326" s="62">
        <v>1</v>
      </c>
      <c r="N326" s="62">
        <v>82</v>
      </c>
      <c r="O326" s="153" t="s">
        <v>28</v>
      </c>
      <c r="P326" s="23">
        <f t="shared" si="43"/>
        <v>65.600000000000009</v>
      </c>
      <c r="Q326" s="166"/>
    </row>
    <row r="327" spans="1:17" ht="15" customHeight="1" x14ac:dyDescent="0.25">
      <c r="A327" s="24"/>
      <c r="B327" s="24"/>
      <c r="C327" s="24"/>
      <c r="D327" s="166"/>
      <c r="E327" s="148" t="s">
        <v>50</v>
      </c>
      <c r="F327" s="62">
        <v>2</v>
      </c>
      <c r="G327" s="62">
        <v>90</v>
      </c>
      <c r="H327" s="153" t="s">
        <v>18</v>
      </c>
      <c r="I327" s="19">
        <f t="shared" si="42"/>
        <v>180</v>
      </c>
      <c r="J327" s="26"/>
      <c r="K327" s="166"/>
      <c r="L327" s="17" t="s">
        <v>44</v>
      </c>
      <c r="M327" s="61">
        <v>2</v>
      </c>
      <c r="N327" s="61">
        <v>83</v>
      </c>
      <c r="O327" s="153" t="s">
        <v>20</v>
      </c>
      <c r="P327" s="23">
        <f t="shared" si="43"/>
        <v>132.80000000000001</v>
      </c>
      <c r="Q327" s="166"/>
    </row>
    <row r="328" spans="1:17" ht="15" customHeight="1" x14ac:dyDescent="0.25">
      <c r="A328" s="24"/>
      <c r="B328" s="24"/>
      <c r="C328" s="24"/>
      <c r="D328" s="166"/>
      <c r="E328" s="148" t="s">
        <v>29</v>
      </c>
      <c r="F328" s="61">
        <v>3</v>
      </c>
      <c r="G328" s="61">
        <v>69</v>
      </c>
      <c r="H328" s="153" t="s">
        <v>18</v>
      </c>
      <c r="I328" s="19">
        <f t="shared" si="42"/>
        <v>207</v>
      </c>
      <c r="J328" s="26"/>
      <c r="K328" s="166"/>
      <c r="L328" s="17" t="s">
        <v>84</v>
      </c>
      <c r="M328" s="61">
        <v>1</v>
      </c>
      <c r="N328" s="61">
        <v>79</v>
      </c>
      <c r="O328" s="153" t="s">
        <v>28</v>
      </c>
      <c r="P328" s="23">
        <f t="shared" si="43"/>
        <v>63.2</v>
      </c>
      <c r="Q328" s="166"/>
    </row>
    <row r="329" spans="1:17" ht="15" customHeight="1" x14ac:dyDescent="0.25">
      <c r="A329" s="24"/>
      <c r="B329" s="24"/>
      <c r="C329" s="24"/>
      <c r="D329" s="166"/>
      <c r="E329" s="148" t="s">
        <v>30</v>
      </c>
      <c r="F329" s="61">
        <v>3</v>
      </c>
      <c r="G329" s="61">
        <v>79</v>
      </c>
      <c r="H329" s="153" t="s">
        <v>18</v>
      </c>
      <c r="I329" s="19">
        <f t="shared" si="42"/>
        <v>237</v>
      </c>
      <c r="J329" s="26"/>
      <c r="K329" s="166"/>
      <c r="L329" s="17" t="s">
        <v>38</v>
      </c>
      <c r="M329" s="61">
        <v>2</v>
      </c>
      <c r="N329" s="61">
        <v>93</v>
      </c>
      <c r="O329" s="153" t="s">
        <v>20</v>
      </c>
      <c r="P329" s="23">
        <f t="shared" si="43"/>
        <v>148.80000000000001</v>
      </c>
      <c r="Q329" s="166"/>
    </row>
    <row r="330" spans="1:17" ht="15" customHeight="1" x14ac:dyDescent="0.25">
      <c r="A330" s="24"/>
      <c r="B330" s="24"/>
      <c r="C330" s="24"/>
      <c r="D330" s="166"/>
      <c r="E330" s="148" t="s">
        <v>23</v>
      </c>
      <c r="F330" s="61">
        <v>2</v>
      </c>
      <c r="G330" s="61">
        <v>94</v>
      </c>
      <c r="H330" s="153" t="s">
        <v>24</v>
      </c>
      <c r="I330" s="19">
        <f t="shared" si="42"/>
        <v>188</v>
      </c>
      <c r="J330" s="20"/>
      <c r="K330" s="166"/>
      <c r="L330" s="21" t="s">
        <v>25</v>
      </c>
      <c r="M330" s="62">
        <v>2</v>
      </c>
      <c r="N330" s="21">
        <v>90</v>
      </c>
      <c r="O330" s="153" t="s">
        <v>20</v>
      </c>
      <c r="P330" s="23">
        <f t="shared" si="43"/>
        <v>144</v>
      </c>
      <c r="Q330" s="166"/>
    </row>
    <row r="331" spans="1:17" ht="15" customHeight="1" x14ac:dyDescent="0.25">
      <c r="A331" s="24"/>
      <c r="B331" s="24"/>
      <c r="C331" s="24"/>
      <c r="D331" s="166"/>
      <c r="E331" s="148" t="s">
        <v>48</v>
      </c>
      <c r="F331" s="61">
        <v>2</v>
      </c>
      <c r="G331" s="61">
        <v>90</v>
      </c>
      <c r="H331" s="22" t="s">
        <v>18</v>
      </c>
      <c r="I331" s="19">
        <f t="shared" si="42"/>
        <v>180</v>
      </c>
      <c r="J331" s="26"/>
      <c r="K331" s="166"/>
      <c r="L331" s="21"/>
      <c r="M331" s="25"/>
      <c r="N331" s="25"/>
      <c r="O331" s="153"/>
      <c r="P331" s="23">
        <f t="shared" si="43"/>
        <v>0</v>
      </c>
      <c r="Q331" s="166"/>
    </row>
    <row r="332" spans="1:17" ht="15" customHeight="1" x14ac:dyDescent="0.25">
      <c r="A332" s="24"/>
      <c r="B332" s="24"/>
      <c r="C332" s="24"/>
      <c r="D332" s="166"/>
      <c r="E332" s="148"/>
      <c r="F332" s="17"/>
      <c r="G332" s="17"/>
      <c r="H332" s="22"/>
      <c r="I332" s="19">
        <f t="shared" si="42"/>
        <v>0</v>
      </c>
      <c r="J332" s="26"/>
      <c r="K332" s="166"/>
      <c r="L332" s="21"/>
      <c r="M332" s="25"/>
      <c r="N332" s="25"/>
      <c r="O332" s="153"/>
      <c r="P332" s="23">
        <f t="shared" si="43"/>
        <v>0</v>
      </c>
      <c r="Q332" s="166"/>
    </row>
    <row r="333" spans="1:17" ht="15" customHeight="1" x14ac:dyDescent="0.25">
      <c r="A333" s="24"/>
      <c r="B333" s="24"/>
      <c r="C333" s="24"/>
      <c r="D333" s="166"/>
      <c r="E333" s="148"/>
      <c r="F333" s="17"/>
      <c r="G333" s="17"/>
      <c r="H333" s="22"/>
      <c r="I333" s="19">
        <f t="shared" si="42"/>
        <v>0</v>
      </c>
      <c r="J333" s="20"/>
      <c r="K333" s="166"/>
      <c r="L333" s="21"/>
      <c r="M333" s="25"/>
      <c r="N333" s="25"/>
      <c r="O333" s="153"/>
      <c r="P333" s="23">
        <f t="shared" si="43"/>
        <v>0</v>
      </c>
      <c r="Q333" s="166"/>
    </row>
    <row r="334" spans="1:17" ht="15" customHeight="1" x14ac:dyDescent="0.25">
      <c r="A334" s="24"/>
      <c r="B334" s="24"/>
      <c r="C334" s="24"/>
      <c r="D334" s="166"/>
      <c r="E334" s="148"/>
      <c r="F334" s="18"/>
      <c r="G334" s="18"/>
      <c r="H334" s="22"/>
      <c r="I334" s="19">
        <f t="shared" si="42"/>
        <v>0</v>
      </c>
      <c r="J334" s="20"/>
      <c r="K334" s="166"/>
      <c r="L334" s="21"/>
      <c r="M334" s="25"/>
      <c r="N334" s="25"/>
      <c r="O334" s="153"/>
      <c r="P334" s="23">
        <f t="shared" si="43"/>
        <v>0</v>
      </c>
      <c r="Q334" s="166"/>
    </row>
    <row r="335" spans="1:17" ht="15" customHeight="1" x14ac:dyDescent="0.25">
      <c r="A335" s="24"/>
      <c r="B335" s="24"/>
      <c r="C335" s="24"/>
      <c r="D335" s="166"/>
      <c r="E335" s="148"/>
      <c r="F335" s="27"/>
      <c r="G335" s="17"/>
      <c r="H335" s="22"/>
      <c r="I335" s="19">
        <f t="shared" si="42"/>
        <v>0</v>
      </c>
      <c r="J335" s="20"/>
      <c r="K335" s="166"/>
      <c r="L335" s="28"/>
      <c r="M335" s="18"/>
      <c r="N335" s="18"/>
      <c r="O335" s="153"/>
      <c r="P335" s="23">
        <f t="shared" si="43"/>
        <v>0</v>
      </c>
      <c r="Q335" s="166"/>
    </row>
    <row r="336" spans="1:17" ht="15" customHeight="1" x14ac:dyDescent="0.25">
      <c r="A336" s="24"/>
      <c r="B336" s="24"/>
      <c r="C336" s="24"/>
      <c r="D336" s="167"/>
      <c r="E336" s="149"/>
      <c r="F336" s="18"/>
      <c r="G336" s="18"/>
      <c r="H336" s="153"/>
      <c r="I336" s="19">
        <f t="shared" si="42"/>
        <v>0</v>
      </c>
      <c r="J336" s="20"/>
      <c r="K336" s="167"/>
      <c r="L336" s="17"/>
      <c r="M336" s="18"/>
      <c r="N336" s="18"/>
      <c r="O336" s="153"/>
      <c r="P336" s="23">
        <f t="shared" si="43"/>
        <v>0</v>
      </c>
      <c r="Q336" s="166"/>
    </row>
    <row r="337" spans="1:17" ht="15.75" customHeight="1" thickBot="1" x14ac:dyDescent="0.3">
      <c r="A337" s="29"/>
      <c r="B337" s="29"/>
      <c r="C337" s="29"/>
      <c r="D337" s="30"/>
      <c r="E337" s="150"/>
      <c r="F337" s="32">
        <f>SUM(F325:F336)</f>
        <v>15</v>
      </c>
      <c r="G337" s="32">
        <f>SUM(G325:G336)</f>
        <v>603</v>
      </c>
      <c r="H337" s="154"/>
      <c r="I337" s="33">
        <f>SUM(I325:I336)</f>
        <v>1264</v>
      </c>
      <c r="J337" s="34"/>
      <c r="K337" s="30"/>
      <c r="L337" s="31"/>
      <c r="M337" s="32">
        <f>SUM(M325:M336)</f>
        <v>10</v>
      </c>
      <c r="N337" s="32">
        <f>SUM(N325:N336)</f>
        <v>517</v>
      </c>
      <c r="O337" s="154"/>
      <c r="P337" s="32">
        <f>SUM(P325:P336)</f>
        <v>698.40000000000009</v>
      </c>
      <c r="Q337" s="167"/>
    </row>
    <row r="338" spans="1:17" ht="15.75" customHeight="1" thickTop="1" thickBot="1" x14ac:dyDescent="0.25"/>
    <row r="339" spans="1:17" ht="26.25" customHeight="1" thickTop="1" x14ac:dyDescent="0.2">
      <c r="A339" s="9" t="s">
        <v>7</v>
      </c>
      <c r="B339" s="10" t="s">
        <v>8</v>
      </c>
      <c r="C339" s="10"/>
      <c r="D339" s="165"/>
      <c r="E339" s="147" t="s">
        <v>9</v>
      </c>
      <c r="F339" s="11" t="s">
        <v>10</v>
      </c>
      <c r="G339" s="11" t="s">
        <v>11</v>
      </c>
      <c r="H339" s="152"/>
      <c r="I339" s="11" t="s">
        <v>12</v>
      </c>
      <c r="J339" s="12"/>
      <c r="K339" s="165" t="s">
        <v>13</v>
      </c>
      <c r="L339" s="11" t="s">
        <v>9</v>
      </c>
      <c r="M339" s="11" t="s">
        <v>10</v>
      </c>
      <c r="N339" s="11" t="s">
        <v>11</v>
      </c>
      <c r="O339" s="152"/>
      <c r="P339" s="11" t="s">
        <v>14</v>
      </c>
      <c r="Q339" s="13" t="s">
        <v>15</v>
      </c>
    </row>
    <row r="340" spans="1:17" x14ac:dyDescent="0.2">
      <c r="A340" s="14">
        <v>23</v>
      </c>
      <c r="B340" s="15" t="s">
        <v>85</v>
      </c>
      <c r="C340" s="15"/>
      <c r="D340" s="166"/>
      <c r="E340" s="148" t="s">
        <v>17</v>
      </c>
      <c r="F340" s="61">
        <v>2</v>
      </c>
      <c r="G340" s="61">
        <v>91</v>
      </c>
      <c r="H340" s="153" t="s">
        <v>18</v>
      </c>
      <c r="I340" s="19">
        <f t="shared" ref="I340:I351" si="44">F340*G340</f>
        <v>182</v>
      </c>
      <c r="J340" s="20"/>
      <c r="K340" s="166"/>
      <c r="L340" s="16" t="s">
        <v>19</v>
      </c>
      <c r="M340" s="62">
        <v>2</v>
      </c>
      <c r="N340" s="62">
        <v>90</v>
      </c>
      <c r="O340" s="22" t="s">
        <v>20</v>
      </c>
      <c r="P340" s="23">
        <f t="shared" ref="P340:P351" si="45">M340*N340*0.8</f>
        <v>144</v>
      </c>
      <c r="Q340" s="168">
        <f>(I352+P352)/(F352+(0.8*M352))</f>
        <v>89.008620689655174</v>
      </c>
    </row>
    <row r="341" spans="1:17" ht="15" customHeight="1" x14ac:dyDescent="0.25">
      <c r="A341" s="24"/>
      <c r="B341" s="24"/>
      <c r="C341" s="24"/>
      <c r="D341" s="166"/>
      <c r="E341" s="148" t="s">
        <v>21</v>
      </c>
      <c r="F341" s="63">
        <v>2</v>
      </c>
      <c r="G341" s="62">
        <v>83</v>
      </c>
      <c r="H341" s="153" t="s">
        <v>18</v>
      </c>
      <c r="I341" s="19">
        <f t="shared" si="44"/>
        <v>166</v>
      </c>
      <c r="J341" s="26"/>
      <c r="K341" s="166"/>
      <c r="L341" s="16" t="s">
        <v>22</v>
      </c>
      <c r="M341" s="62">
        <v>2</v>
      </c>
      <c r="N341" s="62">
        <v>95</v>
      </c>
      <c r="O341" s="153" t="s">
        <v>20</v>
      </c>
      <c r="P341" s="23">
        <f t="shared" si="45"/>
        <v>152</v>
      </c>
      <c r="Q341" s="166"/>
    </row>
    <row r="342" spans="1:17" ht="15" customHeight="1" x14ac:dyDescent="0.25">
      <c r="A342" s="24"/>
      <c r="B342" s="24"/>
      <c r="C342" s="24"/>
      <c r="D342" s="166"/>
      <c r="E342" s="148" t="s">
        <v>29</v>
      </c>
      <c r="F342" s="62">
        <v>3</v>
      </c>
      <c r="G342" s="62">
        <v>90</v>
      </c>
      <c r="H342" s="153" t="s">
        <v>18</v>
      </c>
      <c r="I342" s="19">
        <f t="shared" si="44"/>
        <v>270</v>
      </c>
      <c r="J342" s="26"/>
      <c r="K342" s="166"/>
      <c r="L342" s="17" t="s">
        <v>44</v>
      </c>
      <c r="M342" s="61">
        <v>2</v>
      </c>
      <c r="N342" s="61">
        <v>88</v>
      </c>
      <c r="O342" s="153" t="s">
        <v>20</v>
      </c>
      <c r="P342" s="23">
        <f t="shared" si="45"/>
        <v>140.80000000000001</v>
      </c>
      <c r="Q342" s="166"/>
    </row>
    <row r="343" spans="1:17" ht="15" customHeight="1" x14ac:dyDescent="0.25">
      <c r="A343" s="24"/>
      <c r="B343" s="24"/>
      <c r="C343" s="24"/>
      <c r="D343" s="166"/>
      <c r="E343" s="148" t="s">
        <v>30</v>
      </c>
      <c r="F343" s="61">
        <v>3</v>
      </c>
      <c r="G343" s="61">
        <v>87</v>
      </c>
      <c r="H343" s="153" t="s">
        <v>18</v>
      </c>
      <c r="I343" s="19">
        <f t="shared" si="44"/>
        <v>261</v>
      </c>
      <c r="J343" s="26"/>
      <c r="K343" s="166"/>
      <c r="L343" s="17" t="s">
        <v>39</v>
      </c>
      <c r="M343" s="61">
        <v>1</v>
      </c>
      <c r="N343" s="61">
        <v>88</v>
      </c>
      <c r="O343" s="153" t="s">
        <v>28</v>
      </c>
      <c r="P343" s="23">
        <f t="shared" si="45"/>
        <v>70.400000000000006</v>
      </c>
      <c r="Q343" s="166"/>
    </row>
    <row r="344" spans="1:17" ht="15" customHeight="1" x14ac:dyDescent="0.25">
      <c r="A344" s="24"/>
      <c r="B344" s="24"/>
      <c r="C344" s="24"/>
      <c r="D344" s="166"/>
      <c r="E344" s="148" t="s">
        <v>26</v>
      </c>
      <c r="F344" s="61">
        <v>1</v>
      </c>
      <c r="G344" s="61">
        <v>91</v>
      </c>
      <c r="H344" s="153" t="s">
        <v>24</v>
      </c>
      <c r="I344" s="19">
        <f t="shared" si="44"/>
        <v>91</v>
      </c>
      <c r="J344" s="26"/>
      <c r="K344" s="166"/>
      <c r="L344" s="17" t="s">
        <v>45</v>
      </c>
      <c r="M344" s="61">
        <v>2</v>
      </c>
      <c r="N344" s="61">
        <v>88</v>
      </c>
      <c r="O344" s="153" t="s">
        <v>20</v>
      </c>
      <c r="P344" s="23">
        <f t="shared" si="45"/>
        <v>140.80000000000001</v>
      </c>
      <c r="Q344" s="166"/>
    </row>
    <row r="345" spans="1:17" ht="15" customHeight="1" x14ac:dyDescent="0.25">
      <c r="A345" s="24"/>
      <c r="B345" s="24"/>
      <c r="C345" s="24"/>
      <c r="D345" s="166"/>
      <c r="E345" s="148" t="s">
        <v>31</v>
      </c>
      <c r="F345" s="61">
        <v>2</v>
      </c>
      <c r="G345" s="61">
        <v>89</v>
      </c>
      <c r="H345" s="153" t="s">
        <v>18</v>
      </c>
      <c r="I345" s="19">
        <f t="shared" si="44"/>
        <v>178</v>
      </c>
      <c r="J345" s="20"/>
      <c r="K345" s="166"/>
      <c r="L345" s="21"/>
      <c r="M345" s="21"/>
      <c r="N345" s="21"/>
      <c r="O345" s="153"/>
      <c r="P345" s="23">
        <f t="shared" si="45"/>
        <v>0</v>
      </c>
      <c r="Q345" s="166"/>
    </row>
    <row r="346" spans="1:17" ht="15" customHeight="1" x14ac:dyDescent="0.25">
      <c r="A346" s="24"/>
      <c r="B346" s="24"/>
      <c r="C346" s="24"/>
      <c r="D346" s="166"/>
      <c r="E346" s="148" t="s">
        <v>23</v>
      </c>
      <c r="F346" s="61">
        <v>2</v>
      </c>
      <c r="G346" s="61">
        <v>90</v>
      </c>
      <c r="H346" s="22" t="s">
        <v>24</v>
      </c>
      <c r="I346" s="19">
        <f t="shared" si="44"/>
        <v>180</v>
      </c>
      <c r="J346" s="26"/>
      <c r="K346" s="166"/>
      <c r="L346" s="21"/>
      <c r="M346" s="25"/>
      <c r="N346" s="25"/>
      <c r="O346" s="153"/>
      <c r="P346" s="23">
        <f t="shared" si="45"/>
        <v>0</v>
      </c>
      <c r="Q346" s="166"/>
    </row>
    <row r="347" spans="1:17" ht="15" customHeight="1" x14ac:dyDescent="0.25">
      <c r="A347" s="24"/>
      <c r="B347" s="24"/>
      <c r="C347" s="24"/>
      <c r="D347" s="166"/>
      <c r="E347" s="148" t="s">
        <v>33</v>
      </c>
      <c r="F347" s="61">
        <v>1</v>
      </c>
      <c r="G347" s="61">
        <v>89</v>
      </c>
      <c r="H347" s="22" t="s">
        <v>18</v>
      </c>
      <c r="I347" s="19">
        <f t="shared" si="44"/>
        <v>89</v>
      </c>
      <c r="J347" s="26"/>
      <c r="K347" s="166"/>
      <c r="L347" s="21"/>
      <c r="M347" s="25"/>
      <c r="N347" s="25"/>
      <c r="O347" s="153"/>
      <c r="P347" s="23">
        <f t="shared" si="45"/>
        <v>0</v>
      </c>
      <c r="Q347" s="166"/>
    </row>
    <row r="348" spans="1:17" ht="15" customHeight="1" x14ac:dyDescent="0.25">
      <c r="A348" s="24"/>
      <c r="B348" s="24"/>
      <c r="C348" s="24"/>
      <c r="D348" s="166"/>
      <c r="E348" s="148"/>
      <c r="F348" s="17"/>
      <c r="G348" s="17"/>
      <c r="H348" s="22"/>
      <c r="I348" s="19">
        <f t="shared" si="44"/>
        <v>0</v>
      </c>
      <c r="J348" s="20"/>
      <c r="K348" s="166"/>
      <c r="L348" s="21"/>
      <c r="M348" s="25"/>
      <c r="N348" s="25"/>
      <c r="O348" s="153"/>
      <c r="P348" s="23">
        <f t="shared" si="45"/>
        <v>0</v>
      </c>
      <c r="Q348" s="166"/>
    </row>
    <row r="349" spans="1:17" ht="15" customHeight="1" x14ac:dyDescent="0.25">
      <c r="A349" s="24"/>
      <c r="B349" s="24"/>
      <c r="C349" s="24"/>
      <c r="D349" s="166"/>
      <c r="E349" s="148"/>
      <c r="F349" s="18"/>
      <c r="G349" s="18"/>
      <c r="H349" s="22"/>
      <c r="I349" s="19">
        <f t="shared" si="44"/>
        <v>0</v>
      </c>
      <c r="J349" s="20"/>
      <c r="K349" s="166"/>
      <c r="L349" s="21"/>
      <c r="M349" s="25"/>
      <c r="N349" s="25"/>
      <c r="O349" s="153"/>
      <c r="P349" s="23">
        <f t="shared" si="45"/>
        <v>0</v>
      </c>
      <c r="Q349" s="166"/>
    </row>
    <row r="350" spans="1:17" ht="15" customHeight="1" x14ac:dyDescent="0.25">
      <c r="A350" s="24"/>
      <c r="B350" s="24"/>
      <c r="C350" s="24"/>
      <c r="D350" s="166"/>
      <c r="E350" s="148"/>
      <c r="F350" s="27"/>
      <c r="G350" s="17"/>
      <c r="H350" s="22"/>
      <c r="I350" s="19">
        <f t="shared" si="44"/>
        <v>0</v>
      </c>
      <c r="J350" s="20"/>
      <c r="K350" s="166"/>
      <c r="L350" s="28"/>
      <c r="M350" s="18"/>
      <c r="N350" s="18"/>
      <c r="O350" s="153"/>
      <c r="P350" s="23">
        <f t="shared" si="45"/>
        <v>0</v>
      </c>
      <c r="Q350" s="166"/>
    </row>
    <row r="351" spans="1:17" ht="15" customHeight="1" x14ac:dyDescent="0.25">
      <c r="A351" s="24"/>
      <c r="B351" s="24"/>
      <c r="C351" s="24"/>
      <c r="D351" s="167"/>
      <c r="E351" s="149"/>
      <c r="F351" s="18"/>
      <c r="G351" s="18"/>
      <c r="H351" s="153"/>
      <c r="I351" s="19">
        <f t="shared" si="44"/>
        <v>0</v>
      </c>
      <c r="J351" s="20"/>
      <c r="K351" s="167"/>
      <c r="L351" s="17"/>
      <c r="M351" s="18"/>
      <c r="N351" s="18"/>
      <c r="O351" s="153"/>
      <c r="P351" s="23">
        <f t="shared" si="45"/>
        <v>0</v>
      </c>
      <c r="Q351" s="166"/>
    </row>
    <row r="352" spans="1:17" ht="15.75" customHeight="1" thickBot="1" x14ac:dyDescent="0.3">
      <c r="A352" s="29"/>
      <c r="B352" s="29"/>
      <c r="C352" s="29"/>
      <c r="D352" s="30"/>
      <c r="E352" s="150"/>
      <c r="F352" s="32">
        <f>SUM(F340:F351)</f>
        <v>16</v>
      </c>
      <c r="G352" s="32">
        <f>SUM(G340:G351)</f>
        <v>710</v>
      </c>
      <c r="H352" s="154"/>
      <c r="I352" s="33">
        <f>SUM(I340:I351)</f>
        <v>1417</v>
      </c>
      <c r="J352" s="34"/>
      <c r="K352" s="30"/>
      <c r="L352" s="31"/>
      <c r="M352" s="32">
        <f>SUM(M340:M351)</f>
        <v>9</v>
      </c>
      <c r="N352" s="32">
        <f>SUM(N340:N351)</f>
        <v>449</v>
      </c>
      <c r="O352" s="154"/>
      <c r="P352" s="32">
        <f>SUM(P340:P351)</f>
        <v>648</v>
      </c>
      <c r="Q352" s="167"/>
    </row>
    <row r="353" spans="1:17" ht="15.75" customHeight="1" thickTop="1" thickBot="1" x14ac:dyDescent="0.25"/>
    <row r="354" spans="1:17" ht="26.25" customHeight="1" thickTop="1" x14ac:dyDescent="0.2">
      <c r="A354" s="9" t="s">
        <v>7</v>
      </c>
      <c r="B354" s="10" t="s">
        <v>8</v>
      </c>
      <c r="C354" s="10"/>
      <c r="D354" s="165"/>
      <c r="E354" s="147" t="s">
        <v>9</v>
      </c>
      <c r="F354" s="11" t="s">
        <v>10</v>
      </c>
      <c r="G354" s="11" t="s">
        <v>11</v>
      </c>
      <c r="H354" s="152"/>
      <c r="I354" s="11" t="s">
        <v>12</v>
      </c>
      <c r="J354" s="12"/>
      <c r="K354" s="165" t="s">
        <v>13</v>
      </c>
      <c r="L354" s="11" t="s">
        <v>9</v>
      </c>
      <c r="M354" s="11" t="s">
        <v>10</v>
      </c>
      <c r="N354" s="11" t="s">
        <v>11</v>
      </c>
      <c r="O354" s="152"/>
      <c r="P354" s="11" t="s">
        <v>14</v>
      </c>
      <c r="Q354" s="13" t="s">
        <v>15</v>
      </c>
    </row>
    <row r="355" spans="1:17" x14ac:dyDescent="0.2">
      <c r="A355" s="14">
        <v>24</v>
      </c>
      <c r="B355" s="15" t="s">
        <v>86</v>
      </c>
      <c r="C355" s="15"/>
      <c r="D355" s="166"/>
      <c r="E355" s="148" t="s">
        <v>17</v>
      </c>
      <c r="F355" s="61">
        <v>2</v>
      </c>
      <c r="G355" s="61">
        <v>86</v>
      </c>
      <c r="H355" s="153" t="s">
        <v>18</v>
      </c>
      <c r="I355" s="19">
        <f t="shared" ref="I355:I366" si="46">F355*G355</f>
        <v>172</v>
      </c>
      <c r="J355" s="20"/>
      <c r="K355" s="166"/>
      <c r="L355" s="16" t="s">
        <v>87</v>
      </c>
      <c r="M355" s="62">
        <v>1</v>
      </c>
      <c r="N355" s="21">
        <v>90</v>
      </c>
      <c r="O355" s="22" t="s">
        <v>28</v>
      </c>
      <c r="P355" s="23">
        <f t="shared" ref="P355:P366" si="47">M355*N355*0.8</f>
        <v>72</v>
      </c>
      <c r="Q355" s="168">
        <f>(I367+P367)/(F367+(0.8*M367))</f>
        <v>86.658333333333346</v>
      </c>
    </row>
    <row r="356" spans="1:17" ht="15" customHeight="1" x14ac:dyDescent="0.25">
      <c r="A356" s="24"/>
      <c r="B356" s="24"/>
      <c r="C356" s="24"/>
      <c r="D356" s="166"/>
      <c r="E356" s="148" t="s">
        <v>32</v>
      </c>
      <c r="F356" s="63">
        <v>2</v>
      </c>
      <c r="G356" s="62">
        <v>85</v>
      </c>
      <c r="H356" s="153" t="s">
        <v>18</v>
      </c>
      <c r="I356" s="19">
        <f t="shared" si="46"/>
        <v>170</v>
      </c>
      <c r="J356" s="26"/>
      <c r="K356" s="166"/>
      <c r="L356" s="16" t="s">
        <v>44</v>
      </c>
      <c r="M356" s="62">
        <v>2</v>
      </c>
      <c r="N356" s="62">
        <v>88</v>
      </c>
      <c r="O356" s="153" t="s">
        <v>20</v>
      </c>
      <c r="P356" s="23">
        <f t="shared" si="47"/>
        <v>140.80000000000001</v>
      </c>
      <c r="Q356" s="166"/>
    </row>
    <row r="357" spans="1:17" ht="15" customHeight="1" x14ac:dyDescent="0.25">
      <c r="A357" s="24"/>
      <c r="B357" s="24"/>
      <c r="C357" s="24"/>
      <c r="D357" s="166"/>
      <c r="E357" s="148" t="s">
        <v>21</v>
      </c>
      <c r="F357" s="62">
        <v>2</v>
      </c>
      <c r="G357" s="62">
        <v>88</v>
      </c>
      <c r="H357" s="153" t="s">
        <v>18</v>
      </c>
      <c r="I357" s="19">
        <f t="shared" si="46"/>
        <v>176</v>
      </c>
      <c r="J357" s="26"/>
      <c r="K357" s="166"/>
      <c r="L357" s="17" t="s">
        <v>25</v>
      </c>
      <c r="M357" s="61">
        <v>2</v>
      </c>
      <c r="N357" s="18">
        <v>90</v>
      </c>
      <c r="O357" s="153" t="s">
        <v>20</v>
      </c>
      <c r="P357" s="23">
        <f t="shared" si="47"/>
        <v>144</v>
      </c>
      <c r="Q357" s="166"/>
    </row>
    <row r="358" spans="1:17" ht="15" customHeight="1" x14ac:dyDescent="0.25">
      <c r="A358" s="24"/>
      <c r="B358" s="24"/>
      <c r="C358" s="24"/>
      <c r="D358" s="166"/>
      <c r="E358" s="148" t="s">
        <v>26</v>
      </c>
      <c r="F358" s="61">
        <v>1</v>
      </c>
      <c r="G358" s="61">
        <v>88</v>
      </c>
      <c r="H358" s="153" t="s">
        <v>24</v>
      </c>
      <c r="I358" s="19">
        <f t="shared" si="46"/>
        <v>88</v>
      </c>
      <c r="J358" s="26"/>
      <c r="K358" s="166"/>
      <c r="L358" s="17"/>
      <c r="M358" s="17"/>
      <c r="N358" s="18"/>
      <c r="O358" s="153"/>
      <c r="P358" s="23">
        <f t="shared" si="47"/>
        <v>0</v>
      </c>
      <c r="Q358" s="166"/>
    </row>
    <row r="359" spans="1:17" ht="15" customHeight="1" x14ac:dyDescent="0.25">
      <c r="A359" s="24"/>
      <c r="B359" s="24"/>
      <c r="C359" s="24"/>
      <c r="D359" s="166"/>
      <c r="E359" s="148" t="s">
        <v>35</v>
      </c>
      <c r="F359" s="61">
        <v>1</v>
      </c>
      <c r="G359" s="17">
        <v>75</v>
      </c>
      <c r="H359" s="153" t="s">
        <v>24</v>
      </c>
      <c r="I359" s="19">
        <f t="shared" si="46"/>
        <v>75</v>
      </c>
      <c r="J359" s="26"/>
      <c r="K359" s="166"/>
      <c r="L359" s="17"/>
      <c r="M359" s="17"/>
      <c r="N359" s="18"/>
      <c r="O359" s="153"/>
      <c r="P359" s="23">
        <f t="shared" si="47"/>
        <v>0</v>
      </c>
      <c r="Q359" s="166"/>
    </row>
    <row r="360" spans="1:17" ht="15" customHeight="1" x14ac:dyDescent="0.25">
      <c r="A360" s="24"/>
      <c r="B360" s="24"/>
      <c r="C360" s="24"/>
      <c r="D360" s="166"/>
      <c r="E360" s="148" t="s">
        <v>37</v>
      </c>
      <c r="F360" s="61">
        <v>1</v>
      </c>
      <c r="G360" s="18">
        <v>75</v>
      </c>
      <c r="H360" s="153" t="s">
        <v>24</v>
      </c>
      <c r="I360" s="19">
        <f t="shared" si="46"/>
        <v>75</v>
      </c>
      <c r="J360" s="20"/>
      <c r="K360" s="166"/>
      <c r="L360" s="21"/>
      <c r="M360" s="21"/>
      <c r="N360" s="21"/>
      <c r="O360" s="153"/>
      <c r="P360" s="23">
        <f t="shared" si="47"/>
        <v>0</v>
      </c>
      <c r="Q360" s="166"/>
    </row>
    <row r="361" spans="1:17" ht="15" customHeight="1" x14ac:dyDescent="0.25">
      <c r="A361" s="24"/>
      <c r="B361" s="24"/>
      <c r="C361" s="24"/>
      <c r="D361" s="166"/>
      <c r="E361" s="148" t="s">
        <v>29</v>
      </c>
      <c r="F361" s="61">
        <v>3</v>
      </c>
      <c r="G361" s="61">
        <v>87</v>
      </c>
      <c r="H361" s="22" t="s">
        <v>18</v>
      </c>
      <c r="I361" s="19">
        <f t="shared" si="46"/>
        <v>261</v>
      </c>
      <c r="J361" s="26"/>
      <c r="K361" s="166"/>
      <c r="L361" s="21"/>
      <c r="M361" s="25"/>
      <c r="N361" s="25"/>
      <c r="O361" s="153"/>
      <c r="P361" s="23">
        <f t="shared" si="47"/>
        <v>0</v>
      </c>
      <c r="Q361" s="166"/>
    </row>
    <row r="362" spans="1:17" ht="15" customHeight="1" x14ac:dyDescent="0.25">
      <c r="A362" s="24"/>
      <c r="B362" s="24"/>
      <c r="C362" s="24"/>
      <c r="D362" s="166"/>
      <c r="E362" s="148" t="s">
        <v>30</v>
      </c>
      <c r="F362" s="61">
        <v>3</v>
      </c>
      <c r="G362" s="61">
        <v>88</v>
      </c>
      <c r="H362" s="22" t="s">
        <v>18</v>
      </c>
      <c r="I362" s="19">
        <f t="shared" si="46"/>
        <v>264</v>
      </c>
      <c r="J362" s="26"/>
      <c r="K362" s="166"/>
      <c r="L362" s="21"/>
      <c r="M362" s="25"/>
      <c r="N362" s="25"/>
      <c r="O362" s="153"/>
      <c r="P362" s="23">
        <f t="shared" si="47"/>
        <v>0</v>
      </c>
      <c r="Q362" s="166"/>
    </row>
    <row r="363" spans="1:17" ht="15" customHeight="1" x14ac:dyDescent="0.25">
      <c r="A363" s="24"/>
      <c r="B363" s="24"/>
      <c r="C363" s="24"/>
      <c r="D363" s="166"/>
      <c r="E363" s="148" t="s">
        <v>23</v>
      </c>
      <c r="F363" s="61">
        <v>2</v>
      </c>
      <c r="G363" s="61">
        <v>88</v>
      </c>
      <c r="H363" s="22" t="s">
        <v>24</v>
      </c>
      <c r="I363" s="19">
        <f t="shared" si="46"/>
        <v>176</v>
      </c>
      <c r="J363" s="20"/>
      <c r="K363" s="166"/>
      <c r="L363" s="21"/>
      <c r="M363" s="25"/>
      <c r="N363" s="25"/>
      <c r="O363" s="153"/>
      <c r="P363" s="23">
        <f t="shared" si="47"/>
        <v>0</v>
      </c>
      <c r="Q363" s="166"/>
    </row>
    <row r="364" spans="1:17" ht="15" customHeight="1" x14ac:dyDescent="0.25">
      <c r="A364" s="24"/>
      <c r="B364" s="24"/>
      <c r="C364" s="24"/>
      <c r="D364" s="166"/>
      <c r="E364" s="148" t="s">
        <v>31</v>
      </c>
      <c r="F364" s="61">
        <v>2</v>
      </c>
      <c r="G364" s="61">
        <v>88</v>
      </c>
      <c r="H364" s="22" t="s">
        <v>18</v>
      </c>
      <c r="I364" s="19">
        <f t="shared" si="46"/>
        <v>176</v>
      </c>
      <c r="J364" s="20"/>
      <c r="K364" s="166"/>
      <c r="L364" s="21"/>
      <c r="M364" s="25"/>
      <c r="N364" s="25"/>
      <c r="O364" s="153"/>
      <c r="P364" s="23">
        <f t="shared" si="47"/>
        <v>0</v>
      </c>
      <c r="Q364" s="166"/>
    </row>
    <row r="365" spans="1:17" ht="15" customHeight="1" x14ac:dyDescent="0.25">
      <c r="A365" s="24"/>
      <c r="B365" s="24"/>
      <c r="C365" s="24"/>
      <c r="D365" s="166"/>
      <c r="E365" s="148" t="s">
        <v>33</v>
      </c>
      <c r="F365" s="63">
        <v>1</v>
      </c>
      <c r="G365" s="61">
        <v>90</v>
      </c>
      <c r="H365" s="22" t="s">
        <v>18</v>
      </c>
      <c r="I365" s="19">
        <f t="shared" si="46"/>
        <v>90</v>
      </c>
      <c r="J365" s="20"/>
      <c r="K365" s="166"/>
      <c r="L365" s="28"/>
      <c r="M365" s="18"/>
      <c r="N365" s="18"/>
      <c r="O365" s="153"/>
      <c r="P365" s="23">
        <f t="shared" si="47"/>
        <v>0</v>
      </c>
      <c r="Q365" s="166"/>
    </row>
    <row r="366" spans="1:17" ht="15" customHeight="1" x14ac:dyDescent="0.25">
      <c r="A366" s="24"/>
      <c r="B366" s="24"/>
      <c r="C366" s="24"/>
      <c r="D366" s="167"/>
      <c r="E366" s="149"/>
      <c r="F366" s="18"/>
      <c r="G366" s="18"/>
      <c r="H366" s="153"/>
      <c r="I366" s="19">
        <f t="shared" si="46"/>
        <v>0</v>
      </c>
      <c r="J366" s="20"/>
      <c r="K366" s="167"/>
      <c r="L366" s="17"/>
      <c r="M366" s="18"/>
      <c r="N366" s="18"/>
      <c r="O366" s="153"/>
      <c r="P366" s="23">
        <f t="shared" si="47"/>
        <v>0</v>
      </c>
      <c r="Q366" s="166"/>
    </row>
    <row r="367" spans="1:17" ht="15.75" customHeight="1" thickBot="1" x14ac:dyDescent="0.3">
      <c r="A367" s="29"/>
      <c r="B367" s="29"/>
      <c r="C367" s="29"/>
      <c r="D367" s="30"/>
      <c r="E367" s="150"/>
      <c r="F367" s="32">
        <f>SUM(F355:F366)</f>
        <v>20</v>
      </c>
      <c r="G367" s="32">
        <f>SUM(G355:G366)</f>
        <v>938</v>
      </c>
      <c r="H367" s="154"/>
      <c r="I367" s="33">
        <f>SUM(I355:I366)</f>
        <v>1723</v>
      </c>
      <c r="J367" s="34"/>
      <c r="K367" s="30"/>
      <c r="L367" s="31"/>
      <c r="M367" s="32">
        <f>SUM(M355:M366)</f>
        <v>5</v>
      </c>
      <c r="N367" s="32">
        <f>SUM(N355:N366)</f>
        <v>268</v>
      </c>
      <c r="O367" s="154"/>
      <c r="P367" s="32">
        <f>SUM(P355:P366)</f>
        <v>356.8</v>
      </c>
      <c r="Q367" s="167"/>
    </row>
    <row r="368" spans="1:17" ht="15.75" customHeight="1" thickTop="1" thickBot="1" x14ac:dyDescent="0.25"/>
    <row r="369" spans="1:17" ht="26.25" customHeight="1" thickTop="1" x14ac:dyDescent="0.2">
      <c r="A369" s="9" t="s">
        <v>7</v>
      </c>
      <c r="B369" s="10" t="s">
        <v>8</v>
      </c>
      <c r="C369" s="10"/>
      <c r="D369" s="165"/>
      <c r="E369" s="147" t="s">
        <v>9</v>
      </c>
      <c r="F369" s="11" t="s">
        <v>10</v>
      </c>
      <c r="G369" s="11" t="s">
        <v>11</v>
      </c>
      <c r="H369" s="152"/>
      <c r="I369" s="11" t="s">
        <v>12</v>
      </c>
      <c r="J369" s="12"/>
      <c r="K369" s="165" t="s">
        <v>13</v>
      </c>
      <c r="L369" s="11" t="s">
        <v>9</v>
      </c>
      <c r="M369" s="11" t="s">
        <v>10</v>
      </c>
      <c r="N369" s="11" t="s">
        <v>11</v>
      </c>
      <c r="O369" s="152"/>
      <c r="P369" s="11" t="s">
        <v>14</v>
      </c>
      <c r="Q369" s="13" t="s">
        <v>15</v>
      </c>
    </row>
    <row r="370" spans="1:17" x14ac:dyDescent="0.2">
      <c r="A370" s="14">
        <v>25</v>
      </c>
      <c r="B370" s="15" t="s">
        <v>88</v>
      </c>
      <c r="C370" s="15"/>
      <c r="D370" s="166"/>
      <c r="E370" s="148" t="s">
        <v>40</v>
      </c>
      <c r="F370" s="61">
        <v>2</v>
      </c>
      <c r="G370" s="61">
        <v>89</v>
      </c>
      <c r="H370" s="153" t="s">
        <v>18</v>
      </c>
      <c r="I370" s="19">
        <f t="shared" ref="I370:I381" si="48">F370*G370</f>
        <v>178</v>
      </c>
      <c r="J370" s="20"/>
      <c r="K370" s="166"/>
      <c r="L370" s="16" t="s">
        <v>47</v>
      </c>
      <c r="M370" s="62">
        <v>2</v>
      </c>
      <c r="N370" s="62">
        <v>95</v>
      </c>
      <c r="O370" s="22" t="s">
        <v>20</v>
      </c>
      <c r="P370" s="23">
        <f t="shared" ref="P370:P381" si="49">M370*N370*0.8</f>
        <v>152</v>
      </c>
      <c r="Q370" s="168">
        <f>(I382+P382)/(F382+(0.8*M382))</f>
        <v>87.741666666666674</v>
      </c>
    </row>
    <row r="371" spans="1:17" ht="15" customHeight="1" x14ac:dyDescent="0.25">
      <c r="A371" s="24"/>
      <c r="B371" s="24"/>
      <c r="C371" s="24"/>
      <c r="D371" s="166"/>
      <c r="E371" s="148" t="s">
        <v>50</v>
      </c>
      <c r="F371" s="63">
        <v>2</v>
      </c>
      <c r="G371" s="62">
        <v>90</v>
      </c>
      <c r="H371" s="153" t="s">
        <v>18</v>
      </c>
      <c r="I371" s="19">
        <f t="shared" si="48"/>
        <v>180</v>
      </c>
      <c r="J371" s="26"/>
      <c r="K371" s="166"/>
      <c r="L371" s="16" t="s">
        <v>55</v>
      </c>
      <c r="M371" s="62">
        <v>1</v>
      </c>
      <c r="N371" s="21">
        <v>75</v>
      </c>
      <c r="O371" s="153" t="s">
        <v>28</v>
      </c>
      <c r="P371" s="23">
        <f t="shared" si="49"/>
        <v>60</v>
      </c>
      <c r="Q371" s="166"/>
    </row>
    <row r="372" spans="1:17" ht="15" customHeight="1" x14ac:dyDescent="0.25">
      <c r="A372" s="24"/>
      <c r="B372" s="24"/>
      <c r="C372" s="24"/>
      <c r="D372" s="166"/>
      <c r="E372" s="148" t="s">
        <v>35</v>
      </c>
      <c r="F372" s="62">
        <v>1</v>
      </c>
      <c r="G372" s="21">
        <v>75</v>
      </c>
      <c r="H372" s="153" t="s">
        <v>24</v>
      </c>
      <c r="I372" s="19">
        <f t="shared" si="48"/>
        <v>75</v>
      </c>
      <c r="J372" s="26"/>
      <c r="K372" s="166"/>
      <c r="L372" s="17" t="s">
        <v>38</v>
      </c>
      <c r="M372" s="61">
        <v>2</v>
      </c>
      <c r="N372" s="61">
        <v>88</v>
      </c>
      <c r="O372" s="153" t="s">
        <v>20</v>
      </c>
      <c r="P372" s="23">
        <f t="shared" si="49"/>
        <v>140.80000000000001</v>
      </c>
      <c r="Q372" s="166"/>
    </row>
    <row r="373" spans="1:17" ht="15" customHeight="1" x14ac:dyDescent="0.25">
      <c r="A373" s="24"/>
      <c r="B373" s="24"/>
      <c r="C373" s="24"/>
      <c r="D373" s="166"/>
      <c r="E373" s="148" t="s">
        <v>37</v>
      </c>
      <c r="F373" s="61">
        <v>1</v>
      </c>
      <c r="G373" s="17">
        <v>75</v>
      </c>
      <c r="H373" s="153" t="s">
        <v>24</v>
      </c>
      <c r="I373" s="19">
        <f t="shared" si="48"/>
        <v>75</v>
      </c>
      <c r="J373" s="26"/>
      <c r="K373" s="166"/>
      <c r="L373" s="17"/>
      <c r="M373" s="17"/>
      <c r="N373" s="18"/>
      <c r="O373" s="153"/>
      <c r="P373" s="23">
        <f t="shared" si="49"/>
        <v>0</v>
      </c>
      <c r="Q373" s="166"/>
    </row>
    <row r="374" spans="1:17" ht="15" customHeight="1" x14ac:dyDescent="0.25">
      <c r="A374" s="24"/>
      <c r="B374" s="24"/>
      <c r="C374" s="24"/>
      <c r="D374" s="166"/>
      <c r="E374" s="148" t="s">
        <v>41</v>
      </c>
      <c r="F374" s="61">
        <v>2</v>
      </c>
      <c r="G374" s="61">
        <v>83</v>
      </c>
      <c r="H374" s="153" t="s">
        <v>18</v>
      </c>
      <c r="I374" s="19">
        <f t="shared" si="48"/>
        <v>166</v>
      </c>
      <c r="J374" s="26"/>
      <c r="K374" s="166"/>
      <c r="L374" s="17"/>
      <c r="M374" s="17"/>
      <c r="N374" s="18"/>
      <c r="O374" s="153"/>
      <c r="P374" s="23">
        <f t="shared" si="49"/>
        <v>0</v>
      </c>
      <c r="Q374" s="166"/>
    </row>
    <row r="375" spans="1:17" ht="15" customHeight="1" x14ac:dyDescent="0.25">
      <c r="A375" s="24"/>
      <c r="B375" s="24"/>
      <c r="C375" s="24"/>
      <c r="D375" s="166"/>
      <c r="E375" s="148" t="s">
        <v>29</v>
      </c>
      <c r="F375" s="61">
        <v>3</v>
      </c>
      <c r="G375" s="61">
        <v>95</v>
      </c>
      <c r="H375" s="153" t="s">
        <v>18</v>
      </c>
      <c r="I375" s="19">
        <f t="shared" si="48"/>
        <v>285</v>
      </c>
      <c r="J375" s="20"/>
      <c r="K375" s="166"/>
      <c r="L375" s="21"/>
      <c r="M375" s="21"/>
      <c r="N375" s="21"/>
      <c r="O375" s="153"/>
      <c r="P375" s="23">
        <f t="shared" si="49"/>
        <v>0</v>
      </c>
      <c r="Q375" s="166"/>
    </row>
    <row r="376" spans="1:17" ht="15" customHeight="1" x14ac:dyDescent="0.25">
      <c r="A376" s="24"/>
      <c r="B376" s="24"/>
      <c r="C376" s="24"/>
      <c r="D376" s="166"/>
      <c r="E376" s="148" t="s">
        <v>30</v>
      </c>
      <c r="F376" s="61">
        <v>3</v>
      </c>
      <c r="G376" s="61">
        <v>88</v>
      </c>
      <c r="H376" s="22" t="s">
        <v>18</v>
      </c>
      <c r="I376" s="19">
        <f t="shared" si="48"/>
        <v>264</v>
      </c>
      <c r="J376" s="26"/>
      <c r="K376" s="166"/>
      <c r="L376" s="21"/>
      <c r="M376" s="25"/>
      <c r="N376" s="25"/>
      <c r="O376" s="153"/>
      <c r="P376" s="23">
        <f t="shared" si="49"/>
        <v>0</v>
      </c>
      <c r="Q376" s="166"/>
    </row>
    <row r="377" spans="1:17" ht="15" customHeight="1" x14ac:dyDescent="0.25">
      <c r="A377" s="24"/>
      <c r="B377" s="24"/>
      <c r="C377" s="24"/>
      <c r="D377" s="166"/>
      <c r="E377" s="148" t="s">
        <v>23</v>
      </c>
      <c r="F377" s="61">
        <v>2</v>
      </c>
      <c r="G377" s="61">
        <v>93</v>
      </c>
      <c r="H377" s="22" t="s">
        <v>24</v>
      </c>
      <c r="I377" s="19">
        <f t="shared" si="48"/>
        <v>186</v>
      </c>
      <c r="J377" s="26"/>
      <c r="K377" s="166"/>
      <c r="L377" s="21"/>
      <c r="M377" s="25"/>
      <c r="N377" s="25"/>
      <c r="O377" s="153"/>
      <c r="P377" s="23">
        <f t="shared" si="49"/>
        <v>0</v>
      </c>
      <c r="Q377" s="166"/>
    </row>
    <row r="378" spans="1:17" ht="15" customHeight="1" x14ac:dyDescent="0.25">
      <c r="A378" s="24"/>
      <c r="B378" s="24"/>
      <c r="C378" s="24"/>
      <c r="D378" s="166"/>
      <c r="E378" s="148" t="s">
        <v>26</v>
      </c>
      <c r="F378" s="61">
        <v>1</v>
      </c>
      <c r="G378" s="61">
        <v>89</v>
      </c>
      <c r="H378" s="22" t="s">
        <v>24</v>
      </c>
      <c r="I378" s="19">
        <f t="shared" si="48"/>
        <v>89</v>
      </c>
      <c r="J378" s="20"/>
      <c r="K378" s="166"/>
      <c r="L378" s="21"/>
      <c r="M378" s="25"/>
      <c r="N378" s="25"/>
      <c r="O378" s="153"/>
      <c r="P378" s="23">
        <f t="shared" si="49"/>
        <v>0</v>
      </c>
      <c r="Q378" s="166"/>
    </row>
    <row r="379" spans="1:17" ht="15" customHeight="1" x14ac:dyDescent="0.25">
      <c r="A379" s="24"/>
      <c r="B379" s="24"/>
      <c r="C379" s="24"/>
      <c r="D379" s="166"/>
      <c r="E379" s="148" t="s">
        <v>31</v>
      </c>
      <c r="F379" s="61">
        <v>2</v>
      </c>
      <c r="G379" s="61">
        <v>84</v>
      </c>
      <c r="H379" s="22" t="s">
        <v>18</v>
      </c>
      <c r="I379" s="19">
        <f t="shared" si="48"/>
        <v>168</v>
      </c>
      <c r="J379" s="20"/>
      <c r="K379" s="166"/>
      <c r="L379" s="21"/>
      <c r="M379" s="25"/>
      <c r="N379" s="25"/>
      <c r="O379" s="153"/>
      <c r="P379" s="23">
        <f t="shared" si="49"/>
        <v>0</v>
      </c>
      <c r="Q379" s="166"/>
    </row>
    <row r="380" spans="1:17" ht="15" customHeight="1" x14ac:dyDescent="0.25">
      <c r="A380" s="24"/>
      <c r="B380" s="24"/>
      <c r="C380" s="24"/>
      <c r="D380" s="166"/>
      <c r="E380" s="148" t="s">
        <v>33</v>
      </c>
      <c r="F380" s="63">
        <v>1</v>
      </c>
      <c r="G380" s="61">
        <v>87</v>
      </c>
      <c r="H380" s="22" t="s">
        <v>18</v>
      </c>
      <c r="I380" s="19">
        <f t="shared" si="48"/>
        <v>87</v>
      </c>
      <c r="J380" s="20"/>
      <c r="K380" s="166"/>
      <c r="L380" s="28"/>
      <c r="M380" s="18"/>
      <c r="N380" s="18"/>
      <c r="O380" s="153"/>
      <c r="P380" s="23">
        <f t="shared" si="49"/>
        <v>0</v>
      </c>
      <c r="Q380" s="166"/>
    </row>
    <row r="381" spans="1:17" ht="15" customHeight="1" x14ac:dyDescent="0.25">
      <c r="A381" s="24"/>
      <c r="B381" s="24"/>
      <c r="C381" s="24"/>
      <c r="D381" s="167"/>
      <c r="E381" s="149"/>
      <c r="F381" s="18"/>
      <c r="G381" s="18"/>
      <c r="H381" s="153"/>
      <c r="I381" s="19">
        <f t="shared" si="48"/>
        <v>0</v>
      </c>
      <c r="J381" s="20"/>
      <c r="K381" s="167"/>
      <c r="L381" s="17"/>
      <c r="M381" s="18"/>
      <c r="N381" s="18"/>
      <c r="O381" s="153"/>
      <c r="P381" s="23">
        <f t="shared" si="49"/>
        <v>0</v>
      </c>
      <c r="Q381" s="166"/>
    </row>
    <row r="382" spans="1:17" ht="15.75" customHeight="1" thickBot="1" x14ac:dyDescent="0.3">
      <c r="A382" s="29"/>
      <c r="B382" s="29"/>
      <c r="C382" s="29"/>
      <c r="D382" s="30"/>
      <c r="E382" s="150"/>
      <c r="F382" s="32">
        <f>SUM(F370:F381)</f>
        <v>20</v>
      </c>
      <c r="G382" s="32">
        <f>SUM(G370:G381)</f>
        <v>948</v>
      </c>
      <c r="H382" s="154"/>
      <c r="I382" s="33">
        <f>SUM(I370:I381)</f>
        <v>1753</v>
      </c>
      <c r="J382" s="34"/>
      <c r="K382" s="30"/>
      <c r="L382" s="31"/>
      <c r="M382" s="32">
        <f>SUM(M370:M381)</f>
        <v>5</v>
      </c>
      <c r="N382" s="32">
        <f>SUM(N370:N381)</f>
        <v>258</v>
      </c>
      <c r="O382" s="154"/>
      <c r="P382" s="32">
        <f>SUM(P370:P381)</f>
        <v>352.8</v>
      </c>
      <c r="Q382" s="167"/>
    </row>
    <row r="383" spans="1:17" ht="15.75" customHeight="1" thickTop="1" thickBot="1" x14ac:dyDescent="0.25"/>
    <row r="384" spans="1:17" ht="26.25" customHeight="1" thickTop="1" x14ac:dyDescent="0.2">
      <c r="A384" s="9" t="s">
        <v>7</v>
      </c>
      <c r="B384" s="10" t="s">
        <v>8</v>
      </c>
      <c r="C384" s="10"/>
      <c r="D384" s="165"/>
      <c r="E384" s="147" t="s">
        <v>9</v>
      </c>
      <c r="F384" s="11" t="s">
        <v>10</v>
      </c>
      <c r="G384" s="11" t="s">
        <v>11</v>
      </c>
      <c r="H384" s="152"/>
      <c r="I384" s="11" t="s">
        <v>12</v>
      </c>
      <c r="J384" s="12"/>
      <c r="K384" s="165" t="s">
        <v>13</v>
      </c>
      <c r="L384" s="11" t="s">
        <v>9</v>
      </c>
      <c r="M384" s="11" t="s">
        <v>10</v>
      </c>
      <c r="N384" s="11" t="s">
        <v>11</v>
      </c>
      <c r="O384" s="152"/>
      <c r="P384" s="11" t="s">
        <v>14</v>
      </c>
      <c r="Q384" s="13" t="s">
        <v>15</v>
      </c>
    </row>
    <row r="385" spans="1:17" x14ac:dyDescent="0.2">
      <c r="A385" s="14">
        <v>26</v>
      </c>
      <c r="B385" s="15" t="s">
        <v>89</v>
      </c>
      <c r="C385" s="15"/>
      <c r="D385" s="166"/>
      <c r="E385" s="148" t="s">
        <v>17</v>
      </c>
      <c r="F385" s="61">
        <v>2</v>
      </c>
      <c r="G385" s="61">
        <v>85</v>
      </c>
      <c r="H385" s="153" t="s">
        <v>18</v>
      </c>
      <c r="I385" s="19">
        <f t="shared" ref="I385:I396" si="50">F385*G385</f>
        <v>170</v>
      </c>
      <c r="J385" s="20"/>
      <c r="K385" s="166"/>
      <c r="L385" s="16" t="s">
        <v>19</v>
      </c>
      <c r="M385" s="62">
        <v>2</v>
      </c>
      <c r="N385" s="62">
        <v>88</v>
      </c>
      <c r="O385" s="22" t="s">
        <v>20</v>
      </c>
      <c r="P385" s="23">
        <f t="shared" ref="P385:P396" si="51">M385*N385*0.8</f>
        <v>140.80000000000001</v>
      </c>
      <c r="Q385" s="168">
        <f>(I397+P397)/(F397+(0.8*M397))</f>
        <v>88.023076923076943</v>
      </c>
    </row>
    <row r="386" spans="1:17" ht="15" customHeight="1" x14ac:dyDescent="0.25">
      <c r="A386" s="24"/>
      <c r="B386" s="24"/>
      <c r="C386" s="24"/>
      <c r="D386" s="166"/>
      <c r="E386" s="148" t="s">
        <v>48</v>
      </c>
      <c r="F386" s="63">
        <v>2</v>
      </c>
      <c r="G386" s="62">
        <v>95</v>
      </c>
      <c r="H386" s="153" t="s">
        <v>18</v>
      </c>
      <c r="I386" s="19">
        <f t="shared" si="50"/>
        <v>190</v>
      </c>
      <c r="J386" s="26"/>
      <c r="K386" s="166"/>
      <c r="L386" s="16" t="s">
        <v>38</v>
      </c>
      <c r="M386" s="62">
        <v>2</v>
      </c>
      <c r="N386" s="62">
        <v>94</v>
      </c>
      <c r="O386" s="153" t="s">
        <v>20</v>
      </c>
      <c r="P386" s="23">
        <f t="shared" si="51"/>
        <v>150.4</v>
      </c>
      <c r="Q386" s="166"/>
    </row>
    <row r="387" spans="1:17" ht="15" customHeight="1" x14ac:dyDescent="0.25">
      <c r="A387" s="24"/>
      <c r="B387" s="24"/>
      <c r="C387" s="24"/>
      <c r="D387" s="166"/>
      <c r="E387" s="148" t="s">
        <v>32</v>
      </c>
      <c r="F387" s="62">
        <v>2</v>
      </c>
      <c r="G387" s="62">
        <v>84</v>
      </c>
      <c r="H387" s="153" t="s">
        <v>18</v>
      </c>
      <c r="I387" s="19">
        <f t="shared" si="50"/>
        <v>168</v>
      </c>
      <c r="J387" s="26"/>
      <c r="K387" s="166"/>
      <c r="L387" s="17" t="s">
        <v>90</v>
      </c>
      <c r="M387" s="61">
        <v>1</v>
      </c>
      <c r="N387" s="61">
        <v>95</v>
      </c>
      <c r="O387" s="153" t="s">
        <v>28</v>
      </c>
      <c r="P387" s="23">
        <f t="shared" si="51"/>
        <v>76</v>
      </c>
      <c r="Q387" s="166"/>
    </row>
    <row r="388" spans="1:17" ht="15" customHeight="1" x14ac:dyDescent="0.25">
      <c r="A388" s="24"/>
      <c r="B388" s="24"/>
      <c r="C388" s="24"/>
      <c r="D388" s="166"/>
      <c r="E388" s="148" t="s">
        <v>35</v>
      </c>
      <c r="F388" s="61">
        <v>1</v>
      </c>
      <c r="G388" s="17">
        <v>75</v>
      </c>
      <c r="H388" s="153" t="s">
        <v>24</v>
      </c>
      <c r="I388" s="19">
        <f t="shared" si="50"/>
        <v>75</v>
      </c>
      <c r="J388" s="26"/>
      <c r="K388" s="166"/>
      <c r="L388" s="17" t="s">
        <v>45</v>
      </c>
      <c r="M388" s="61">
        <v>2</v>
      </c>
      <c r="N388" s="61">
        <v>92</v>
      </c>
      <c r="O388" s="153" t="s">
        <v>76</v>
      </c>
      <c r="P388" s="23">
        <f t="shared" si="51"/>
        <v>147.20000000000002</v>
      </c>
      <c r="Q388" s="166"/>
    </row>
    <row r="389" spans="1:17" ht="15" customHeight="1" x14ac:dyDescent="0.25">
      <c r="A389" s="24"/>
      <c r="B389" s="24"/>
      <c r="C389" s="24"/>
      <c r="D389" s="166"/>
      <c r="E389" s="148" t="s">
        <v>37</v>
      </c>
      <c r="F389" s="61">
        <v>1</v>
      </c>
      <c r="G389" s="17">
        <v>75</v>
      </c>
      <c r="H389" s="153" t="s">
        <v>24</v>
      </c>
      <c r="I389" s="19">
        <f t="shared" si="50"/>
        <v>75</v>
      </c>
      <c r="J389" s="26"/>
      <c r="K389" s="166"/>
      <c r="L389" s="17" t="s">
        <v>65</v>
      </c>
      <c r="M389" s="61">
        <v>3</v>
      </c>
      <c r="N389" s="61">
        <v>88</v>
      </c>
      <c r="O389" s="153" t="s">
        <v>20</v>
      </c>
      <c r="P389" s="23">
        <f t="shared" si="51"/>
        <v>211.20000000000002</v>
      </c>
      <c r="Q389" s="166"/>
    </row>
    <row r="390" spans="1:17" ht="15" customHeight="1" x14ac:dyDescent="0.25">
      <c r="A390" s="24"/>
      <c r="B390" s="24"/>
      <c r="C390" s="24"/>
      <c r="D390" s="166"/>
      <c r="E390" s="148" t="s">
        <v>29</v>
      </c>
      <c r="F390" s="61">
        <v>3</v>
      </c>
      <c r="G390" s="61">
        <v>85</v>
      </c>
      <c r="H390" s="153" t="s">
        <v>18</v>
      </c>
      <c r="I390" s="19">
        <f t="shared" si="50"/>
        <v>255</v>
      </c>
      <c r="J390" s="20"/>
      <c r="K390" s="166"/>
      <c r="L390" s="21"/>
      <c r="M390" s="21"/>
      <c r="N390" s="21"/>
      <c r="O390" s="153"/>
      <c r="P390" s="23">
        <f t="shared" si="51"/>
        <v>0</v>
      </c>
      <c r="Q390" s="166"/>
    </row>
    <row r="391" spans="1:17" ht="15" customHeight="1" x14ac:dyDescent="0.25">
      <c r="A391" s="24"/>
      <c r="B391" s="24"/>
      <c r="C391" s="24"/>
      <c r="D391" s="166"/>
      <c r="E391" s="148" t="s">
        <v>30</v>
      </c>
      <c r="F391" s="61">
        <v>3</v>
      </c>
      <c r="G391" s="61">
        <v>89</v>
      </c>
      <c r="H391" s="22" t="s">
        <v>18</v>
      </c>
      <c r="I391" s="19">
        <f t="shared" si="50"/>
        <v>267</v>
      </c>
      <c r="J391" s="26"/>
      <c r="K391" s="166"/>
      <c r="L391" s="21"/>
      <c r="M391" s="25"/>
      <c r="N391" s="25"/>
      <c r="O391" s="153"/>
      <c r="P391" s="23">
        <f t="shared" si="51"/>
        <v>0</v>
      </c>
      <c r="Q391" s="166"/>
    </row>
    <row r="392" spans="1:17" ht="15" customHeight="1" x14ac:dyDescent="0.25">
      <c r="A392" s="24"/>
      <c r="B392" s="24"/>
      <c r="C392" s="24"/>
      <c r="D392" s="166"/>
      <c r="E392" s="148" t="s">
        <v>26</v>
      </c>
      <c r="F392" s="61">
        <v>1</v>
      </c>
      <c r="G392" s="61">
        <v>89</v>
      </c>
      <c r="H392" s="22" t="s">
        <v>24</v>
      </c>
      <c r="I392" s="19">
        <f t="shared" si="50"/>
        <v>89</v>
      </c>
      <c r="J392" s="26"/>
      <c r="K392" s="166"/>
      <c r="L392" s="21"/>
      <c r="M392" s="25"/>
      <c r="N392" s="25"/>
      <c r="O392" s="153"/>
      <c r="P392" s="23">
        <f t="shared" si="51"/>
        <v>0</v>
      </c>
      <c r="Q392" s="166"/>
    </row>
    <row r="393" spans="1:17" ht="15" customHeight="1" x14ac:dyDescent="0.25">
      <c r="A393" s="24"/>
      <c r="B393" s="24"/>
      <c r="C393" s="24"/>
      <c r="D393" s="166"/>
      <c r="E393" s="148" t="s">
        <v>23</v>
      </c>
      <c r="F393" s="61">
        <v>2</v>
      </c>
      <c r="G393" s="61">
        <v>92</v>
      </c>
      <c r="H393" s="22" t="s">
        <v>24</v>
      </c>
      <c r="I393" s="19">
        <f t="shared" si="50"/>
        <v>184</v>
      </c>
      <c r="J393" s="20"/>
      <c r="K393" s="166"/>
      <c r="L393" s="21"/>
      <c r="M393" s="25"/>
      <c r="N393" s="25"/>
      <c r="O393" s="153"/>
      <c r="P393" s="23">
        <f t="shared" si="51"/>
        <v>0</v>
      </c>
      <c r="Q393" s="166"/>
    </row>
    <row r="394" spans="1:17" ht="15" customHeight="1" x14ac:dyDescent="0.25">
      <c r="A394" s="24"/>
      <c r="B394" s="24"/>
      <c r="C394" s="24"/>
      <c r="D394" s="166"/>
      <c r="E394" s="148" t="s">
        <v>33</v>
      </c>
      <c r="F394" s="61">
        <v>1</v>
      </c>
      <c r="G394" s="61">
        <v>90</v>
      </c>
      <c r="H394" s="22" t="s">
        <v>18</v>
      </c>
      <c r="I394" s="19">
        <f t="shared" si="50"/>
        <v>90</v>
      </c>
      <c r="J394" s="20"/>
      <c r="K394" s="166"/>
      <c r="L394" s="21"/>
      <c r="M394" s="25"/>
      <c r="N394" s="25"/>
      <c r="O394" s="153"/>
      <c r="P394" s="23">
        <f t="shared" si="51"/>
        <v>0</v>
      </c>
      <c r="Q394" s="166"/>
    </row>
    <row r="395" spans="1:17" ht="15" customHeight="1" x14ac:dyDescent="0.25">
      <c r="A395" s="24"/>
      <c r="B395" s="24"/>
      <c r="C395" s="24"/>
      <c r="D395" s="166"/>
      <c r="E395" s="148"/>
      <c r="F395" s="27"/>
      <c r="G395" s="17"/>
      <c r="H395" s="22"/>
      <c r="I395" s="19">
        <f t="shared" si="50"/>
        <v>0</v>
      </c>
      <c r="J395" s="20"/>
      <c r="K395" s="166"/>
      <c r="L395" s="28"/>
      <c r="M395" s="18"/>
      <c r="N395" s="18"/>
      <c r="O395" s="153"/>
      <c r="P395" s="23">
        <f t="shared" si="51"/>
        <v>0</v>
      </c>
      <c r="Q395" s="166"/>
    </row>
    <row r="396" spans="1:17" ht="15" customHeight="1" x14ac:dyDescent="0.25">
      <c r="A396" s="24"/>
      <c r="B396" s="24"/>
      <c r="C396" s="24"/>
      <c r="D396" s="167"/>
      <c r="E396" s="149"/>
      <c r="F396" s="18"/>
      <c r="G396" s="18"/>
      <c r="H396" s="153"/>
      <c r="I396" s="19">
        <f t="shared" si="50"/>
        <v>0</v>
      </c>
      <c r="J396" s="20"/>
      <c r="K396" s="167"/>
      <c r="L396" s="17"/>
      <c r="M396" s="18"/>
      <c r="N396" s="18"/>
      <c r="O396" s="153"/>
      <c r="P396" s="23">
        <f t="shared" si="51"/>
        <v>0</v>
      </c>
      <c r="Q396" s="166"/>
    </row>
    <row r="397" spans="1:17" ht="15.75" customHeight="1" thickBot="1" x14ac:dyDescent="0.3">
      <c r="A397" s="29"/>
      <c r="B397" s="29"/>
      <c r="C397" s="29"/>
      <c r="D397" s="30"/>
      <c r="E397" s="150"/>
      <c r="F397" s="32">
        <f>SUM(F385:F396)</f>
        <v>18</v>
      </c>
      <c r="G397" s="32">
        <f>SUM(G385:G396)</f>
        <v>859</v>
      </c>
      <c r="H397" s="154"/>
      <c r="I397" s="33">
        <f>SUM(I385:I396)</f>
        <v>1563</v>
      </c>
      <c r="J397" s="34"/>
      <c r="K397" s="30"/>
      <c r="L397" s="31"/>
      <c r="M397" s="32">
        <f>SUM(M385:M396)</f>
        <v>10</v>
      </c>
      <c r="N397" s="32">
        <f>SUM(N385:N396)</f>
        <v>457</v>
      </c>
      <c r="O397" s="154"/>
      <c r="P397" s="32">
        <f>SUM(P385:P396)</f>
        <v>725.60000000000014</v>
      </c>
      <c r="Q397" s="167"/>
    </row>
    <row r="398" spans="1:17" ht="15.75" customHeight="1" thickTop="1" thickBot="1" x14ac:dyDescent="0.25"/>
    <row r="399" spans="1:17" ht="26.25" customHeight="1" thickTop="1" x14ac:dyDescent="0.2">
      <c r="A399" s="9" t="s">
        <v>7</v>
      </c>
      <c r="B399" s="10" t="s">
        <v>8</v>
      </c>
      <c r="C399" s="10"/>
      <c r="D399" s="165"/>
      <c r="E399" s="147" t="s">
        <v>9</v>
      </c>
      <c r="F399" s="11" t="s">
        <v>10</v>
      </c>
      <c r="G399" s="11" t="s">
        <v>11</v>
      </c>
      <c r="H399" s="152"/>
      <c r="I399" s="11" t="s">
        <v>12</v>
      </c>
      <c r="J399" s="12"/>
      <c r="K399" s="165" t="s">
        <v>13</v>
      </c>
      <c r="L399" s="11" t="s">
        <v>9</v>
      </c>
      <c r="M399" s="11" t="s">
        <v>10</v>
      </c>
      <c r="N399" s="11" t="s">
        <v>11</v>
      </c>
      <c r="O399" s="152"/>
      <c r="P399" s="11" t="s">
        <v>14</v>
      </c>
      <c r="Q399" s="13" t="s">
        <v>15</v>
      </c>
    </row>
    <row r="400" spans="1:17" x14ac:dyDescent="0.2">
      <c r="A400" s="14">
        <v>27</v>
      </c>
      <c r="B400" s="15" t="s">
        <v>91</v>
      </c>
      <c r="C400" s="15"/>
      <c r="D400" s="166"/>
      <c r="E400" s="148" t="s">
        <v>17</v>
      </c>
      <c r="F400" s="61">
        <v>2</v>
      </c>
      <c r="G400" s="61">
        <v>84</v>
      </c>
      <c r="H400" s="153" t="s">
        <v>18</v>
      </c>
      <c r="I400" s="19">
        <f t="shared" ref="I400:I411" si="52">F400*G400</f>
        <v>168</v>
      </c>
      <c r="J400" s="20"/>
      <c r="K400" s="166"/>
      <c r="L400" s="16" t="s">
        <v>39</v>
      </c>
      <c r="M400" s="62">
        <v>1</v>
      </c>
      <c r="N400" s="62">
        <v>87</v>
      </c>
      <c r="O400" s="22" t="s">
        <v>28</v>
      </c>
      <c r="P400" s="23">
        <f t="shared" ref="P400:P411" si="53">M400*N400*0.8</f>
        <v>69.600000000000009</v>
      </c>
      <c r="Q400" s="168">
        <f>(I412+P412)/(F412+(0.8*M412))</f>
        <v>85.366666666666674</v>
      </c>
    </row>
    <row r="401" spans="1:17" ht="15" customHeight="1" x14ac:dyDescent="0.25">
      <c r="A401" s="24"/>
      <c r="B401" s="24"/>
      <c r="C401" s="24"/>
      <c r="D401" s="166"/>
      <c r="E401" s="148" t="s">
        <v>32</v>
      </c>
      <c r="F401" s="63">
        <v>2</v>
      </c>
      <c r="G401" s="62">
        <v>90</v>
      </c>
      <c r="H401" s="153" t="s">
        <v>18</v>
      </c>
      <c r="I401" s="19">
        <f t="shared" si="52"/>
        <v>180</v>
      </c>
      <c r="J401" s="26"/>
      <c r="K401" s="166"/>
      <c r="L401" s="16" t="s">
        <v>19</v>
      </c>
      <c r="M401" s="62">
        <v>2</v>
      </c>
      <c r="N401" s="62">
        <v>92</v>
      </c>
      <c r="O401" s="153" t="s">
        <v>20</v>
      </c>
      <c r="P401" s="23">
        <f t="shared" si="53"/>
        <v>147.20000000000002</v>
      </c>
      <c r="Q401" s="166"/>
    </row>
    <row r="402" spans="1:17" ht="15" customHeight="1" x14ac:dyDescent="0.25">
      <c r="A402" s="24"/>
      <c r="B402" s="24"/>
      <c r="C402" s="24"/>
      <c r="D402" s="166"/>
      <c r="E402" s="148" t="s">
        <v>21</v>
      </c>
      <c r="F402" s="62">
        <v>2</v>
      </c>
      <c r="G402" s="62">
        <v>89</v>
      </c>
      <c r="H402" s="153" t="s">
        <v>18</v>
      </c>
      <c r="I402" s="19">
        <f t="shared" si="52"/>
        <v>178</v>
      </c>
      <c r="J402" s="26"/>
      <c r="K402" s="166"/>
      <c r="L402" s="17" t="s">
        <v>25</v>
      </c>
      <c r="M402" s="61">
        <v>2</v>
      </c>
      <c r="N402" s="18">
        <v>90</v>
      </c>
      <c r="O402" s="153" t="s">
        <v>20</v>
      </c>
      <c r="P402" s="23">
        <f t="shared" si="53"/>
        <v>144</v>
      </c>
      <c r="Q402" s="166"/>
    </row>
    <row r="403" spans="1:17" ht="15" customHeight="1" x14ac:dyDescent="0.25">
      <c r="A403" s="24"/>
      <c r="B403" s="24"/>
      <c r="C403" s="24"/>
      <c r="D403" s="166"/>
      <c r="E403" s="148" t="s">
        <v>35</v>
      </c>
      <c r="F403" s="61">
        <v>1</v>
      </c>
      <c r="G403" s="17">
        <v>75</v>
      </c>
      <c r="H403" s="153" t="s">
        <v>24</v>
      </c>
      <c r="I403" s="19">
        <f t="shared" si="52"/>
        <v>75</v>
      </c>
      <c r="J403" s="26"/>
      <c r="K403" s="166"/>
      <c r="L403" s="17"/>
      <c r="M403" s="17"/>
      <c r="N403" s="18"/>
      <c r="O403" s="153"/>
      <c r="P403" s="23">
        <f t="shared" si="53"/>
        <v>0</v>
      </c>
      <c r="Q403" s="166"/>
    </row>
    <row r="404" spans="1:17" ht="15" customHeight="1" x14ac:dyDescent="0.25">
      <c r="A404" s="24"/>
      <c r="B404" s="24"/>
      <c r="C404" s="24"/>
      <c r="D404" s="166"/>
      <c r="E404" s="148" t="s">
        <v>37</v>
      </c>
      <c r="F404" s="61">
        <v>1</v>
      </c>
      <c r="G404" s="17">
        <v>75</v>
      </c>
      <c r="H404" s="153" t="s">
        <v>24</v>
      </c>
      <c r="I404" s="19">
        <f t="shared" si="52"/>
        <v>75</v>
      </c>
      <c r="J404" s="26"/>
      <c r="K404" s="166"/>
      <c r="L404" s="17"/>
      <c r="M404" s="17"/>
      <c r="N404" s="18"/>
      <c r="O404" s="153"/>
      <c r="P404" s="23">
        <f t="shared" si="53"/>
        <v>0</v>
      </c>
      <c r="Q404" s="166"/>
    </row>
    <row r="405" spans="1:17" ht="15" customHeight="1" x14ac:dyDescent="0.25">
      <c r="A405" s="24"/>
      <c r="B405" s="24"/>
      <c r="C405" s="24"/>
      <c r="D405" s="166"/>
      <c r="E405" s="148" t="s">
        <v>29</v>
      </c>
      <c r="F405" s="61">
        <v>3</v>
      </c>
      <c r="G405" s="61">
        <v>77</v>
      </c>
      <c r="H405" s="153" t="s">
        <v>18</v>
      </c>
      <c r="I405" s="19">
        <f t="shared" si="52"/>
        <v>231</v>
      </c>
      <c r="J405" s="20"/>
      <c r="K405" s="166"/>
      <c r="L405" s="21"/>
      <c r="M405" s="21"/>
      <c r="N405" s="21"/>
      <c r="O405" s="153"/>
      <c r="P405" s="23">
        <f t="shared" si="53"/>
        <v>0</v>
      </c>
      <c r="Q405" s="166"/>
    </row>
    <row r="406" spans="1:17" ht="15" customHeight="1" x14ac:dyDescent="0.25">
      <c r="A406" s="24"/>
      <c r="B406" s="24"/>
      <c r="C406" s="24"/>
      <c r="D406" s="166"/>
      <c r="E406" s="148" t="s">
        <v>30</v>
      </c>
      <c r="F406" s="61">
        <v>3</v>
      </c>
      <c r="G406" s="61">
        <v>87</v>
      </c>
      <c r="H406" s="22" t="s">
        <v>18</v>
      </c>
      <c r="I406" s="19">
        <f t="shared" si="52"/>
        <v>261</v>
      </c>
      <c r="J406" s="26"/>
      <c r="K406" s="166"/>
      <c r="L406" s="21"/>
      <c r="M406" s="25"/>
      <c r="N406" s="25"/>
      <c r="O406" s="153"/>
      <c r="P406" s="23">
        <f t="shared" si="53"/>
        <v>0</v>
      </c>
      <c r="Q406" s="166"/>
    </row>
    <row r="407" spans="1:17" ht="15" customHeight="1" x14ac:dyDescent="0.25">
      <c r="A407" s="24"/>
      <c r="B407" s="24"/>
      <c r="C407" s="24"/>
      <c r="D407" s="166"/>
      <c r="E407" s="148" t="s">
        <v>23</v>
      </c>
      <c r="F407" s="61">
        <v>2</v>
      </c>
      <c r="G407" s="61">
        <v>90</v>
      </c>
      <c r="H407" s="22" t="s">
        <v>24</v>
      </c>
      <c r="I407" s="19">
        <f t="shared" si="52"/>
        <v>180</v>
      </c>
      <c r="J407" s="26"/>
      <c r="K407" s="166"/>
      <c r="L407" s="21"/>
      <c r="M407" s="25"/>
      <c r="N407" s="25"/>
      <c r="O407" s="153"/>
      <c r="P407" s="23">
        <f t="shared" si="53"/>
        <v>0</v>
      </c>
      <c r="Q407" s="166"/>
    </row>
    <row r="408" spans="1:17" ht="15" customHeight="1" x14ac:dyDescent="0.25">
      <c r="A408" s="24"/>
      <c r="B408" s="24"/>
      <c r="C408" s="24"/>
      <c r="D408" s="166"/>
      <c r="E408" s="148" t="s">
        <v>26</v>
      </c>
      <c r="F408" s="61">
        <v>1</v>
      </c>
      <c r="G408" s="61">
        <v>84</v>
      </c>
      <c r="H408" s="22" t="s">
        <v>24</v>
      </c>
      <c r="I408" s="19">
        <f t="shared" si="52"/>
        <v>84</v>
      </c>
      <c r="J408" s="20"/>
      <c r="K408" s="166"/>
      <c r="L408" s="21"/>
      <c r="M408" s="25"/>
      <c r="N408" s="25"/>
      <c r="O408" s="153"/>
      <c r="P408" s="23">
        <f t="shared" si="53"/>
        <v>0</v>
      </c>
      <c r="Q408" s="166"/>
    </row>
    <row r="409" spans="1:17" ht="15" customHeight="1" x14ac:dyDescent="0.25">
      <c r="A409" s="24"/>
      <c r="B409" s="24"/>
      <c r="C409" s="24"/>
      <c r="D409" s="166"/>
      <c r="E409" s="148" t="s">
        <v>31</v>
      </c>
      <c r="F409" s="61">
        <v>2</v>
      </c>
      <c r="G409" s="61">
        <v>85</v>
      </c>
      <c r="H409" s="22" t="s">
        <v>18</v>
      </c>
      <c r="I409" s="19">
        <f t="shared" si="52"/>
        <v>170</v>
      </c>
      <c r="J409" s="20"/>
      <c r="K409" s="166"/>
      <c r="L409" s="21"/>
      <c r="M409" s="25"/>
      <c r="N409" s="25"/>
      <c r="O409" s="153"/>
      <c r="P409" s="23">
        <f t="shared" si="53"/>
        <v>0</v>
      </c>
      <c r="Q409" s="166"/>
    </row>
    <row r="410" spans="1:17" ht="15" customHeight="1" x14ac:dyDescent="0.25">
      <c r="A410" s="24"/>
      <c r="B410" s="24"/>
      <c r="C410" s="24"/>
      <c r="D410" s="166"/>
      <c r="E410" s="148" t="s">
        <v>33</v>
      </c>
      <c r="F410" s="63">
        <v>1</v>
      </c>
      <c r="G410" s="61">
        <v>86</v>
      </c>
      <c r="H410" s="22" t="s">
        <v>18</v>
      </c>
      <c r="I410" s="19">
        <f t="shared" si="52"/>
        <v>86</v>
      </c>
      <c r="J410" s="20"/>
      <c r="K410" s="166"/>
      <c r="L410" s="28"/>
      <c r="M410" s="18"/>
      <c r="N410" s="18"/>
      <c r="O410" s="153"/>
      <c r="P410" s="23">
        <f t="shared" si="53"/>
        <v>0</v>
      </c>
      <c r="Q410" s="166"/>
    </row>
    <row r="411" spans="1:17" ht="15" customHeight="1" x14ac:dyDescent="0.25">
      <c r="A411" s="24"/>
      <c r="B411" s="24"/>
      <c r="C411" s="24"/>
      <c r="D411" s="167"/>
      <c r="E411" s="149"/>
      <c r="F411" s="18"/>
      <c r="G411" s="18"/>
      <c r="H411" s="153"/>
      <c r="I411" s="19">
        <f t="shared" si="52"/>
        <v>0</v>
      </c>
      <c r="J411" s="20"/>
      <c r="K411" s="167"/>
      <c r="L411" s="17"/>
      <c r="M411" s="18"/>
      <c r="N411" s="18"/>
      <c r="O411" s="153"/>
      <c r="P411" s="23">
        <f t="shared" si="53"/>
        <v>0</v>
      </c>
      <c r="Q411" s="166"/>
    </row>
    <row r="412" spans="1:17" ht="15.75" customHeight="1" thickBot="1" x14ac:dyDescent="0.3">
      <c r="A412" s="29"/>
      <c r="B412" s="29"/>
      <c r="C412" s="29"/>
      <c r="D412" s="30"/>
      <c r="E412" s="150"/>
      <c r="F412" s="32">
        <f>SUM(F400:F411)</f>
        <v>20</v>
      </c>
      <c r="G412" s="32">
        <f>SUM(G400:G411)</f>
        <v>922</v>
      </c>
      <c r="H412" s="154"/>
      <c r="I412" s="33">
        <f>SUM(I400:I411)</f>
        <v>1688</v>
      </c>
      <c r="J412" s="34"/>
      <c r="K412" s="30"/>
      <c r="L412" s="31"/>
      <c r="M412" s="32">
        <f>SUM(M400:M411)</f>
        <v>5</v>
      </c>
      <c r="N412" s="32">
        <f>SUM(N400:N411)</f>
        <v>269</v>
      </c>
      <c r="O412" s="154"/>
      <c r="P412" s="32">
        <f>SUM(P400:P411)</f>
        <v>360.8</v>
      </c>
      <c r="Q412" s="167"/>
    </row>
    <row r="413" spans="1:17" ht="15.75" customHeight="1" thickTop="1" thickBot="1" x14ac:dyDescent="0.25"/>
    <row r="414" spans="1:17" ht="26.25" customHeight="1" thickTop="1" x14ac:dyDescent="0.2">
      <c r="A414" s="9" t="s">
        <v>7</v>
      </c>
      <c r="B414" s="10" t="s">
        <v>8</v>
      </c>
      <c r="C414" s="10"/>
      <c r="D414" s="165"/>
      <c r="E414" s="147" t="s">
        <v>9</v>
      </c>
      <c r="F414" s="11" t="s">
        <v>10</v>
      </c>
      <c r="G414" s="11" t="s">
        <v>11</v>
      </c>
      <c r="H414" s="152"/>
      <c r="I414" s="11" t="s">
        <v>12</v>
      </c>
      <c r="J414" s="12"/>
      <c r="K414" s="165" t="s">
        <v>13</v>
      </c>
      <c r="L414" s="11" t="s">
        <v>9</v>
      </c>
      <c r="M414" s="11" t="s">
        <v>10</v>
      </c>
      <c r="N414" s="11" t="s">
        <v>11</v>
      </c>
      <c r="O414" s="152"/>
      <c r="P414" s="11" t="s">
        <v>14</v>
      </c>
      <c r="Q414" s="13" t="s">
        <v>15</v>
      </c>
    </row>
    <row r="415" spans="1:17" x14ac:dyDescent="0.2">
      <c r="A415" s="14">
        <v>28</v>
      </c>
      <c r="B415" s="15" t="s">
        <v>92</v>
      </c>
      <c r="C415" s="15"/>
      <c r="D415" s="166"/>
      <c r="E415" s="148" t="s">
        <v>17</v>
      </c>
      <c r="F415" s="61">
        <v>2</v>
      </c>
      <c r="G415" s="61">
        <v>85</v>
      </c>
      <c r="H415" s="153" t="s">
        <v>18</v>
      </c>
      <c r="I415" s="19">
        <f t="shared" ref="I415:I426" si="54">F415*G415</f>
        <v>170</v>
      </c>
      <c r="J415" s="20"/>
      <c r="K415" s="166"/>
      <c r="L415" s="16" t="s">
        <v>19</v>
      </c>
      <c r="M415" s="62">
        <v>2</v>
      </c>
      <c r="N415" s="62">
        <v>88</v>
      </c>
      <c r="O415" s="22" t="s">
        <v>20</v>
      </c>
      <c r="P415" s="23">
        <f t="shared" ref="P415:P426" si="55">M415*N415*0.8</f>
        <v>140.80000000000001</v>
      </c>
      <c r="Q415" s="168">
        <f>(I427+P427)/(F427+(0.8*M427))</f>
        <v>84.927419354838705</v>
      </c>
    </row>
    <row r="416" spans="1:17" ht="15" customHeight="1" x14ac:dyDescent="0.25">
      <c r="A416" s="24"/>
      <c r="B416" s="24"/>
      <c r="C416" s="24"/>
      <c r="D416" s="166"/>
      <c r="E416" s="148" t="s">
        <v>41</v>
      </c>
      <c r="F416" s="63">
        <v>2</v>
      </c>
      <c r="G416" s="62">
        <v>90</v>
      </c>
      <c r="H416" s="153" t="s">
        <v>18</v>
      </c>
      <c r="I416" s="19">
        <f t="shared" si="54"/>
        <v>180</v>
      </c>
      <c r="J416" s="26"/>
      <c r="K416" s="166"/>
      <c r="L416" s="16" t="s">
        <v>93</v>
      </c>
      <c r="M416" s="62">
        <v>1</v>
      </c>
      <c r="N416" s="62">
        <v>85</v>
      </c>
      <c r="O416" s="153" t="s">
        <v>28</v>
      </c>
      <c r="P416" s="23">
        <f t="shared" si="55"/>
        <v>68</v>
      </c>
      <c r="Q416" s="166"/>
    </row>
    <row r="417" spans="1:17" ht="15" customHeight="1" x14ac:dyDescent="0.25">
      <c r="A417" s="24"/>
      <c r="B417" s="24"/>
      <c r="C417" s="24"/>
      <c r="D417" s="166"/>
      <c r="E417" s="148" t="s">
        <v>48</v>
      </c>
      <c r="F417" s="62">
        <v>2</v>
      </c>
      <c r="G417" s="62">
        <v>88</v>
      </c>
      <c r="H417" s="153" t="s">
        <v>18</v>
      </c>
      <c r="I417" s="19">
        <f t="shared" si="54"/>
        <v>176</v>
      </c>
      <c r="J417" s="26"/>
      <c r="K417" s="166"/>
      <c r="L417" s="17" t="s">
        <v>65</v>
      </c>
      <c r="M417" s="61">
        <v>3</v>
      </c>
      <c r="N417" s="61">
        <v>86</v>
      </c>
      <c r="O417" s="153" t="s">
        <v>20</v>
      </c>
      <c r="P417" s="23">
        <f t="shared" si="55"/>
        <v>206.4</v>
      </c>
      <c r="Q417" s="166"/>
    </row>
    <row r="418" spans="1:17" ht="15" customHeight="1" x14ac:dyDescent="0.25">
      <c r="A418" s="24"/>
      <c r="B418" s="24"/>
      <c r="C418" s="24"/>
      <c r="D418" s="166"/>
      <c r="E418" s="148" t="s">
        <v>32</v>
      </c>
      <c r="F418" s="61">
        <v>2</v>
      </c>
      <c r="G418" s="61">
        <v>88</v>
      </c>
      <c r="H418" s="153" t="s">
        <v>18</v>
      </c>
      <c r="I418" s="19">
        <f t="shared" si="54"/>
        <v>176</v>
      </c>
      <c r="J418" s="26"/>
      <c r="K418" s="166"/>
      <c r="L418" s="17"/>
      <c r="M418" s="17"/>
      <c r="N418" s="18"/>
      <c r="O418" s="153"/>
      <c r="P418" s="23">
        <f t="shared" si="55"/>
        <v>0</v>
      </c>
      <c r="Q418" s="166"/>
    </row>
    <row r="419" spans="1:17" ht="15" customHeight="1" x14ac:dyDescent="0.25">
      <c r="A419" s="24"/>
      <c r="B419" s="24"/>
      <c r="C419" s="24"/>
      <c r="D419" s="166"/>
      <c r="E419" s="148" t="s">
        <v>35</v>
      </c>
      <c r="F419" s="61">
        <v>1</v>
      </c>
      <c r="G419" s="17">
        <v>75</v>
      </c>
      <c r="H419" s="153" t="s">
        <v>24</v>
      </c>
      <c r="I419" s="19">
        <f t="shared" si="54"/>
        <v>75</v>
      </c>
      <c r="J419" s="26"/>
      <c r="K419" s="166"/>
      <c r="L419" s="17"/>
      <c r="M419" s="17"/>
      <c r="N419" s="18"/>
      <c r="O419" s="153"/>
      <c r="P419" s="23">
        <f t="shared" si="55"/>
        <v>0</v>
      </c>
      <c r="Q419" s="166"/>
    </row>
    <row r="420" spans="1:17" ht="15" customHeight="1" x14ac:dyDescent="0.25">
      <c r="A420" s="24"/>
      <c r="B420" s="24"/>
      <c r="C420" s="24"/>
      <c r="D420" s="166"/>
      <c r="E420" s="148" t="s">
        <v>37</v>
      </c>
      <c r="F420" s="61">
        <v>1</v>
      </c>
      <c r="G420" s="18">
        <v>75</v>
      </c>
      <c r="H420" s="153" t="s">
        <v>24</v>
      </c>
      <c r="I420" s="19">
        <f t="shared" si="54"/>
        <v>75</v>
      </c>
      <c r="J420" s="20"/>
      <c r="K420" s="166"/>
      <c r="L420" s="21"/>
      <c r="M420" s="21"/>
      <c r="N420" s="21"/>
      <c r="O420" s="153"/>
      <c r="P420" s="23">
        <f t="shared" si="55"/>
        <v>0</v>
      </c>
      <c r="Q420" s="166"/>
    </row>
    <row r="421" spans="1:17" ht="15" customHeight="1" x14ac:dyDescent="0.25">
      <c r="A421" s="24"/>
      <c r="B421" s="24"/>
      <c r="C421" s="24"/>
      <c r="D421" s="166"/>
      <c r="E421" s="148" t="s">
        <v>29</v>
      </c>
      <c r="F421" s="61">
        <v>3</v>
      </c>
      <c r="G421" s="61">
        <v>70</v>
      </c>
      <c r="H421" s="22" t="s">
        <v>18</v>
      </c>
      <c r="I421" s="19">
        <f t="shared" si="54"/>
        <v>210</v>
      </c>
      <c r="J421" s="26"/>
      <c r="K421" s="166"/>
      <c r="L421" s="21"/>
      <c r="M421" s="25"/>
      <c r="N421" s="25"/>
      <c r="O421" s="153"/>
      <c r="P421" s="23">
        <f t="shared" si="55"/>
        <v>0</v>
      </c>
      <c r="Q421" s="166"/>
    </row>
    <row r="422" spans="1:17" ht="15" customHeight="1" x14ac:dyDescent="0.25">
      <c r="A422" s="24"/>
      <c r="B422" s="24"/>
      <c r="C422" s="24"/>
      <c r="D422" s="166"/>
      <c r="E422" s="148" t="s">
        <v>30</v>
      </c>
      <c r="F422" s="61">
        <v>3</v>
      </c>
      <c r="G422" s="61">
        <v>90</v>
      </c>
      <c r="H422" s="22" t="s">
        <v>18</v>
      </c>
      <c r="I422" s="19">
        <f t="shared" si="54"/>
        <v>270</v>
      </c>
      <c r="J422" s="26"/>
      <c r="K422" s="166"/>
      <c r="L422" s="21"/>
      <c r="M422" s="25"/>
      <c r="N422" s="25"/>
      <c r="O422" s="153"/>
      <c r="P422" s="23">
        <f t="shared" si="55"/>
        <v>0</v>
      </c>
      <c r="Q422" s="166"/>
    </row>
    <row r="423" spans="1:17" ht="15" customHeight="1" x14ac:dyDescent="0.25">
      <c r="A423" s="24"/>
      <c r="B423" s="24"/>
      <c r="C423" s="24"/>
      <c r="D423" s="166"/>
      <c r="E423" s="148" t="s">
        <v>26</v>
      </c>
      <c r="F423" s="61">
        <v>1</v>
      </c>
      <c r="G423" s="61">
        <v>90</v>
      </c>
      <c r="H423" s="22" t="s">
        <v>24</v>
      </c>
      <c r="I423" s="19">
        <f t="shared" si="54"/>
        <v>90</v>
      </c>
      <c r="J423" s="20"/>
      <c r="K423" s="166"/>
      <c r="L423" s="21"/>
      <c r="M423" s="25"/>
      <c r="N423" s="25"/>
      <c r="O423" s="153"/>
      <c r="P423" s="23">
        <f t="shared" si="55"/>
        <v>0</v>
      </c>
      <c r="Q423" s="166"/>
    </row>
    <row r="424" spans="1:17" ht="15" customHeight="1" x14ac:dyDescent="0.25">
      <c r="A424" s="24"/>
      <c r="B424" s="24"/>
      <c r="C424" s="24"/>
      <c r="D424" s="166"/>
      <c r="E424" s="148" t="s">
        <v>23</v>
      </c>
      <c r="F424" s="61">
        <v>2</v>
      </c>
      <c r="G424" s="61">
        <v>90</v>
      </c>
      <c r="H424" s="22" t="s">
        <v>24</v>
      </c>
      <c r="I424" s="19">
        <f t="shared" si="54"/>
        <v>180</v>
      </c>
      <c r="J424" s="20"/>
      <c r="K424" s="166"/>
      <c r="L424" s="21"/>
      <c r="M424" s="25"/>
      <c r="N424" s="25"/>
      <c r="O424" s="153"/>
      <c r="P424" s="23">
        <f t="shared" si="55"/>
        <v>0</v>
      </c>
      <c r="Q424" s="166"/>
    </row>
    <row r="425" spans="1:17" ht="15" customHeight="1" x14ac:dyDescent="0.25">
      <c r="A425" s="24"/>
      <c r="B425" s="24"/>
      <c r="C425" s="24"/>
      <c r="D425" s="166"/>
      <c r="E425" s="148" t="s">
        <v>33</v>
      </c>
      <c r="F425" s="63">
        <v>1</v>
      </c>
      <c r="G425" s="61">
        <v>89</v>
      </c>
      <c r="H425" s="22" t="s">
        <v>18</v>
      </c>
      <c r="I425" s="19">
        <f t="shared" si="54"/>
        <v>89</v>
      </c>
      <c r="J425" s="20"/>
      <c r="K425" s="166"/>
      <c r="L425" s="28"/>
      <c r="M425" s="18"/>
      <c r="N425" s="18"/>
      <c r="O425" s="153"/>
      <c r="P425" s="23">
        <f t="shared" si="55"/>
        <v>0</v>
      </c>
      <c r="Q425" s="166"/>
    </row>
    <row r="426" spans="1:17" ht="15" customHeight="1" x14ac:dyDescent="0.25">
      <c r="A426" s="24"/>
      <c r="B426" s="24"/>
      <c r="C426" s="24"/>
      <c r="D426" s="167"/>
      <c r="E426" s="149"/>
      <c r="F426" s="18"/>
      <c r="G426" s="18"/>
      <c r="H426" s="153"/>
      <c r="I426" s="19">
        <f t="shared" si="54"/>
        <v>0</v>
      </c>
      <c r="J426" s="20"/>
      <c r="K426" s="167"/>
      <c r="L426" s="17"/>
      <c r="M426" s="18"/>
      <c r="N426" s="18"/>
      <c r="O426" s="153"/>
      <c r="P426" s="23">
        <f t="shared" si="55"/>
        <v>0</v>
      </c>
      <c r="Q426" s="166"/>
    </row>
    <row r="427" spans="1:17" ht="15.75" customHeight="1" thickBot="1" x14ac:dyDescent="0.3">
      <c r="A427" s="29"/>
      <c r="B427" s="29"/>
      <c r="C427" s="29"/>
      <c r="D427" s="30"/>
      <c r="E427" s="150"/>
      <c r="F427" s="32">
        <f>SUM(F415:F426)</f>
        <v>20</v>
      </c>
      <c r="G427" s="32">
        <f>SUM(G415:G426)</f>
        <v>930</v>
      </c>
      <c r="H427" s="154"/>
      <c r="I427" s="33">
        <f>SUM(I415:I426)</f>
        <v>1691</v>
      </c>
      <c r="J427" s="34"/>
      <c r="K427" s="30"/>
      <c r="L427" s="31"/>
      <c r="M427" s="32">
        <f>SUM(M415:M426)</f>
        <v>6</v>
      </c>
      <c r="N427" s="32">
        <f>SUM(N415:N426)</f>
        <v>259</v>
      </c>
      <c r="O427" s="154"/>
      <c r="P427" s="32">
        <f>SUM(P415:P426)</f>
        <v>415.20000000000005</v>
      </c>
      <c r="Q427" s="167"/>
    </row>
    <row r="428" spans="1:17" ht="15.75" customHeight="1" thickTop="1" thickBot="1" x14ac:dyDescent="0.25"/>
    <row r="429" spans="1:17" ht="26.25" customHeight="1" thickTop="1" x14ac:dyDescent="0.2">
      <c r="A429" s="9" t="s">
        <v>7</v>
      </c>
      <c r="B429" s="10" t="s">
        <v>8</v>
      </c>
      <c r="C429" s="10"/>
      <c r="D429" s="165"/>
      <c r="E429" s="147" t="s">
        <v>9</v>
      </c>
      <c r="F429" s="11" t="s">
        <v>10</v>
      </c>
      <c r="G429" s="11" t="s">
        <v>11</v>
      </c>
      <c r="H429" s="152"/>
      <c r="I429" s="11" t="s">
        <v>12</v>
      </c>
      <c r="J429" s="12"/>
      <c r="K429" s="165" t="s">
        <v>13</v>
      </c>
      <c r="L429" s="11" t="s">
        <v>9</v>
      </c>
      <c r="M429" s="11" t="s">
        <v>10</v>
      </c>
      <c r="N429" s="11" t="s">
        <v>11</v>
      </c>
      <c r="O429" s="152"/>
      <c r="P429" s="11" t="s">
        <v>14</v>
      </c>
      <c r="Q429" s="13" t="s">
        <v>15</v>
      </c>
    </row>
    <row r="430" spans="1:17" x14ac:dyDescent="0.2">
      <c r="A430" s="14">
        <v>29</v>
      </c>
      <c r="B430" s="15" t="s">
        <v>94</v>
      </c>
      <c r="C430" s="15"/>
      <c r="D430" s="166"/>
      <c r="E430" s="148" t="s">
        <v>17</v>
      </c>
      <c r="F430" s="61">
        <v>2</v>
      </c>
      <c r="G430" s="61">
        <v>91</v>
      </c>
      <c r="H430" s="153" t="s">
        <v>18</v>
      </c>
      <c r="I430" s="19">
        <f t="shared" ref="I430:I441" si="56">F430*G430</f>
        <v>182</v>
      </c>
      <c r="J430" s="20"/>
      <c r="K430" s="166"/>
      <c r="L430" s="16" t="s">
        <v>52</v>
      </c>
      <c r="M430" s="62">
        <v>2</v>
      </c>
      <c r="N430" s="62">
        <v>95</v>
      </c>
      <c r="O430" s="22" t="s">
        <v>20</v>
      </c>
      <c r="P430" s="23">
        <f t="shared" ref="P430:P441" si="57">M430*N430*0.8</f>
        <v>152</v>
      </c>
      <c r="Q430" s="168">
        <f>(I442+P442)/(F442+(0.8*M442))</f>
        <v>89.177966101694906</v>
      </c>
    </row>
    <row r="431" spans="1:17" ht="15" customHeight="1" x14ac:dyDescent="0.25">
      <c r="A431" s="24"/>
      <c r="B431" s="24"/>
      <c r="C431" s="24"/>
      <c r="D431" s="166"/>
      <c r="E431" s="148" t="s">
        <v>35</v>
      </c>
      <c r="F431" s="63">
        <v>1</v>
      </c>
      <c r="G431" s="25">
        <v>75</v>
      </c>
      <c r="H431" s="153" t="s">
        <v>24</v>
      </c>
      <c r="I431" s="19">
        <f t="shared" si="56"/>
        <v>75</v>
      </c>
      <c r="J431" s="26"/>
      <c r="K431" s="166"/>
      <c r="L431" s="16" t="s">
        <v>44</v>
      </c>
      <c r="M431" s="62">
        <v>2</v>
      </c>
      <c r="N431" s="62">
        <v>88</v>
      </c>
      <c r="O431" s="153" t="s">
        <v>20</v>
      </c>
      <c r="P431" s="23">
        <f t="shared" si="57"/>
        <v>140.80000000000001</v>
      </c>
      <c r="Q431" s="166"/>
    </row>
    <row r="432" spans="1:17" ht="15" customHeight="1" x14ac:dyDescent="0.25">
      <c r="A432" s="24"/>
      <c r="B432" s="24"/>
      <c r="C432" s="24"/>
      <c r="D432" s="166"/>
      <c r="E432" s="148" t="s">
        <v>37</v>
      </c>
      <c r="F432" s="62">
        <v>1</v>
      </c>
      <c r="G432" s="21">
        <v>75</v>
      </c>
      <c r="H432" s="153" t="s">
        <v>24</v>
      </c>
      <c r="I432" s="19">
        <f t="shared" si="56"/>
        <v>75</v>
      </c>
      <c r="J432" s="26"/>
      <c r="K432" s="166"/>
      <c r="L432" s="17" t="s">
        <v>95</v>
      </c>
      <c r="M432" s="61">
        <v>1</v>
      </c>
      <c r="N432" s="61">
        <v>96</v>
      </c>
      <c r="O432" s="153" t="s">
        <v>28</v>
      </c>
      <c r="P432" s="23">
        <f t="shared" si="57"/>
        <v>76.800000000000011</v>
      </c>
      <c r="Q432" s="166"/>
    </row>
    <row r="433" spans="1:17" ht="15" customHeight="1" x14ac:dyDescent="0.25">
      <c r="A433" s="24"/>
      <c r="B433" s="24"/>
      <c r="C433" s="24"/>
      <c r="D433" s="166"/>
      <c r="E433" s="148" t="s">
        <v>29</v>
      </c>
      <c r="F433" s="61">
        <v>3</v>
      </c>
      <c r="G433" s="61">
        <v>94</v>
      </c>
      <c r="H433" s="153" t="s">
        <v>18</v>
      </c>
      <c r="I433" s="19">
        <f t="shared" si="56"/>
        <v>282</v>
      </c>
      <c r="J433" s="26"/>
      <c r="K433" s="166"/>
      <c r="L433" s="17" t="s">
        <v>25</v>
      </c>
      <c r="M433" s="61">
        <v>2</v>
      </c>
      <c r="N433" s="18">
        <v>90</v>
      </c>
      <c r="O433" s="153" t="s">
        <v>20</v>
      </c>
      <c r="P433" s="23">
        <f t="shared" si="57"/>
        <v>144</v>
      </c>
      <c r="Q433" s="166"/>
    </row>
    <row r="434" spans="1:17" ht="15" customHeight="1" x14ac:dyDescent="0.25">
      <c r="A434" s="24"/>
      <c r="B434" s="24"/>
      <c r="C434" s="24"/>
      <c r="D434" s="166"/>
      <c r="E434" s="148" t="s">
        <v>30</v>
      </c>
      <c r="F434" s="61">
        <v>3</v>
      </c>
      <c r="G434" s="61">
        <v>84</v>
      </c>
      <c r="H434" s="153" t="s">
        <v>18</v>
      </c>
      <c r="I434" s="19">
        <f t="shared" si="56"/>
        <v>252</v>
      </c>
      <c r="J434" s="26"/>
      <c r="K434" s="166"/>
      <c r="L434" s="17"/>
      <c r="M434" s="17"/>
      <c r="N434" s="18"/>
      <c r="O434" s="153"/>
      <c r="P434" s="23">
        <f t="shared" si="57"/>
        <v>0</v>
      </c>
      <c r="Q434" s="166"/>
    </row>
    <row r="435" spans="1:17" ht="15" customHeight="1" x14ac:dyDescent="0.25">
      <c r="A435" s="24"/>
      <c r="B435" s="24"/>
      <c r="C435" s="24"/>
      <c r="D435" s="166"/>
      <c r="E435" s="148" t="s">
        <v>23</v>
      </c>
      <c r="F435" s="61">
        <v>2</v>
      </c>
      <c r="G435" s="61">
        <v>88</v>
      </c>
      <c r="H435" s="153" t="s">
        <v>24</v>
      </c>
      <c r="I435" s="19">
        <f t="shared" si="56"/>
        <v>176</v>
      </c>
      <c r="J435" s="20"/>
      <c r="K435" s="166"/>
      <c r="L435" s="21"/>
      <c r="M435" s="21"/>
      <c r="N435" s="21"/>
      <c r="O435" s="153"/>
      <c r="P435" s="23">
        <f t="shared" si="57"/>
        <v>0</v>
      </c>
      <c r="Q435" s="166"/>
    </row>
    <row r="436" spans="1:17" ht="15" customHeight="1" x14ac:dyDescent="0.25">
      <c r="A436" s="24"/>
      <c r="B436" s="24"/>
      <c r="C436" s="24"/>
      <c r="D436" s="166"/>
      <c r="E436" s="148" t="s">
        <v>26</v>
      </c>
      <c r="F436" s="61">
        <v>1</v>
      </c>
      <c r="G436" s="61">
        <v>92</v>
      </c>
      <c r="H436" s="22" t="s">
        <v>24</v>
      </c>
      <c r="I436" s="19">
        <f t="shared" si="56"/>
        <v>92</v>
      </c>
      <c r="J436" s="26"/>
      <c r="K436" s="166"/>
      <c r="L436" s="21"/>
      <c r="M436" s="25"/>
      <c r="N436" s="25"/>
      <c r="O436" s="153"/>
      <c r="P436" s="23">
        <f t="shared" si="57"/>
        <v>0</v>
      </c>
      <c r="Q436" s="166"/>
    </row>
    <row r="437" spans="1:17" ht="15" customHeight="1" x14ac:dyDescent="0.25">
      <c r="A437" s="24"/>
      <c r="B437" s="24"/>
      <c r="C437" s="24"/>
      <c r="D437" s="166"/>
      <c r="E437" s="148" t="s">
        <v>48</v>
      </c>
      <c r="F437" s="61">
        <v>2</v>
      </c>
      <c r="G437" s="61">
        <v>90</v>
      </c>
      <c r="H437" s="22" t="s">
        <v>18</v>
      </c>
      <c r="I437" s="19">
        <f t="shared" si="56"/>
        <v>180</v>
      </c>
      <c r="J437" s="26"/>
      <c r="K437" s="166"/>
      <c r="L437" s="21"/>
      <c r="M437" s="25"/>
      <c r="N437" s="25"/>
      <c r="O437" s="153"/>
      <c r="P437" s="23">
        <f t="shared" si="57"/>
        <v>0</v>
      </c>
      <c r="Q437" s="166"/>
    </row>
    <row r="438" spans="1:17" ht="15" customHeight="1" x14ac:dyDescent="0.25">
      <c r="A438" s="24"/>
      <c r="B438" s="24"/>
      <c r="C438" s="24"/>
      <c r="D438" s="166"/>
      <c r="E438" s="148" t="s">
        <v>32</v>
      </c>
      <c r="F438" s="61">
        <v>2</v>
      </c>
      <c r="G438" s="61">
        <v>92</v>
      </c>
      <c r="H438" s="22" t="s">
        <v>18</v>
      </c>
      <c r="I438" s="19">
        <f t="shared" si="56"/>
        <v>184</v>
      </c>
      <c r="J438" s="20"/>
      <c r="K438" s="166"/>
      <c r="L438" s="21"/>
      <c r="M438" s="25"/>
      <c r="N438" s="25"/>
      <c r="O438" s="153"/>
      <c r="P438" s="23">
        <f t="shared" si="57"/>
        <v>0</v>
      </c>
      <c r="Q438" s="166"/>
    </row>
    <row r="439" spans="1:17" ht="15" customHeight="1" x14ac:dyDescent="0.25">
      <c r="A439" s="24"/>
      <c r="B439" s="24"/>
      <c r="C439" s="24"/>
      <c r="D439" s="166"/>
      <c r="E439" s="148" t="s">
        <v>33</v>
      </c>
      <c r="F439" s="61">
        <v>1</v>
      </c>
      <c r="G439" s="61">
        <v>93</v>
      </c>
      <c r="H439" s="22" t="s">
        <v>18</v>
      </c>
      <c r="I439" s="19">
        <f t="shared" si="56"/>
        <v>93</v>
      </c>
      <c r="J439" s="20"/>
      <c r="K439" s="166"/>
      <c r="L439" s="21"/>
      <c r="M439" s="25"/>
      <c r="N439" s="25"/>
      <c r="O439" s="153"/>
      <c r="P439" s="23">
        <f t="shared" si="57"/>
        <v>0</v>
      </c>
      <c r="Q439" s="166"/>
    </row>
    <row r="440" spans="1:17" ht="15" customHeight="1" x14ac:dyDescent="0.25">
      <c r="A440" s="24"/>
      <c r="B440" s="24"/>
      <c r="C440" s="24"/>
      <c r="D440" s="166"/>
      <c r="E440" s="148"/>
      <c r="F440" s="27"/>
      <c r="G440" s="17"/>
      <c r="H440" s="22"/>
      <c r="I440" s="19">
        <f t="shared" si="56"/>
        <v>0</v>
      </c>
      <c r="J440" s="20"/>
      <c r="K440" s="166"/>
      <c r="L440" s="28"/>
      <c r="M440" s="18"/>
      <c r="N440" s="18"/>
      <c r="O440" s="153"/>
      <c r="P440" s="23">
        <f t="shared" si="57"/>
        <v>0</v>
      </c>
      <c r="Q440" s="166"/>
    </row>
    <row r="441" spans="1:17" ht="15" customHeight="1" x14ac:dyDescent="0.25">
      <c r="A441" s="24"/>
      <c r="B441" s="24"/>
      <c r="C441" s="24"/>
      <c r="D441" s="167"/>
      <c r="E441" s="149"/>
      <c r="F441" s="18"/>
      <c r="G441" s="18"/>
      <c r="H441" s="153"/>
      <c r="I441" s="19">
        <f t="shared" si="56"/>
        <v>0</v>
      </c>
      <c r="J441" s="20"/>
      <c r="K441" s="167"/>
      <c r="L441" s="17"/>
      <c r="M441" s="18"/>
      <c r="N441" s="18"/>
      <c r="O441" s="153"/>
      <c r="P441" s="23">
        <f t="shared" si="57"/>
        <v>0</v>
      </c>
      <c r="Q441" s="166"/>
    </row>
    <row r="442" spans="1:17" ht="15.75" customHeight="1" thickBot="1" x14ac:dyDescent="0.3">
      <c r="A442" s="29"/>
      <c r="B442" s="29"/>
      <c r="C442" s="29"/>
      <c r="D442" s="30"/>
      <c r="E442" s="150"/>
      <c r="F442" s="32">
        <f>SUM(F430:F441)</f>
        <v>18</v>
      </c>
      <c r="G442" s="32">
        <f>SUM(G430:G441)</f>
        <v>874</v>
      </c>
      <c r="H442" s="154"/>
      <c r="I442" s="33">
        <f>SUM(I430:I441)</f>
        <v>1591</v>
      </c>
      <c r="J442" s="34"/>
      <c r="K442" s="30"/>
      <c r="L442" s="31"/>
      <c r="M442" s="32">
        <f>SUM(M430:M441)</f>
        <v>7</v>
      </c>
      <c r="N442" s="32">
        <f>SUM(N430:N441)</f>
        <v>369</v>
      </c>
      <c r="O442" s="154"/>
      <c r="P442" s="32">
        <f>SUM(P430:P441)</f>
        <v>513.6</v>
      </c>
      <c r="Q442" s="167"/>
    </row>
    <row r="443" spans="1:17" ht="15.75" customHeight="1" thickTop="1" thickBot="1" x14ac:dyDescent="0.25"/>
    <row r="444" spans="1:17" ht="26.25" customHeight="1" thickTop="1" x14ac:dyDescent="0.2">
      <c r="A444" s="9" t="s">
        <v>7</v>
      </c>
      <c r="B444" s="10" t="s">
        <v>8</v>
      </c>
      <c r="C444" s="10"/>
      <c r="D444" s="165"/>
      <c r="E444" s="147" t="s">
        <v>9</v>
      </c>
      <c r="F444" s="11" t="s">
        <v>10</v>
      </c>
      <c r="G444" s="11" t="s">
        <v>11</v>
      </c>
      <c r="H444" s="152"/>
      <c r="I444" s="11" t="s">
        <v>12</v>
      </c>
      <c r="J444" s="12"/>
      <c r="K444" s="165" t="s">
        <v>13</v>
      </c>
      <c r="L444" s="11" t="s">
        <v>9</v>
      </c>
      <c r="M444" s="11" t="s">
        <v>10</v>
      </c>
      <c r="N444" s="11" t="s">
        <v>11</v>
      </c>
      <c r="O444" s="152"/>
      <c r="P444" s="11" t="s">
        <v>14</v>
      </c>
      <c r="Q444" s="13" t="s">
        <v>15</v>
      </c>
    </row>
    <row r="445" spans="1:17" x14ac:dyDescent="0.2">
      <c r="A445" s="14">
        <v>30</v>
      </c>
      <c r="B445" s="15" t="s">
        <v>96</v>
      </c>
      <c r="C445" s="15"/>
      <c r="D445" s="166"/>
      <c r="E445" s="148" t="s">
        <v>35</v>
      </c>
      <c r="F445" s="61">
        <v>1</v>
      </c>
      <c r="G445" s="17">
        <v>75</v>
      </c>
      <c r="H445" s="153" t="s">
        <v>24</v>
      </c>
      <c r="I445" s="19">
        <f t="shared" ref="I445:I456" si="58">F445*G445</f>
        <v>75</v>
      </c>
      <c r="J445" s="20"/>
      <c r="K445" s="166"/>
      <c r="L445" s="16" t="s">
        <v>17</v>
      </c>
      <c r="M445" s="62">
        <v>2</v>
      </c>
      <c r="N445" s="62">
        <v>91</v>
      </c>
      <c r="O445" s="22" t="s">
        <v>20</v>
      </c>
      <c r="P445" s="23">
        <f t="shared" ref="P445:P456" si="59">M445*N445*0.8</f>
        <v>145.6</v>
      </c>
      <c r="Q445" s="168">
        <f>(I457+P457)/(F457+(0.8*M457))</f>
        <v>87.137931034482762</v>
      </c>
    </row>
    <row r="446" spans="1:17" ht="15" customHeight="1" x14ac:dyDescent="0.25">
      <c r="A446" s="24"/>
      <c r="B446" s="24"/>
      <c r="C446" s="24"/>
      <c r="D446" s="166"/>
      <c r="E446" s="148" t="s">
        <v>37</v>
      </c>
      <c r="F446" s="63">
        <v>1</v>
      </c>
      <c r="G446" s="25">
        <v>75</v>
      </c>
      <c r="H446" s="153" t="s">
        <v>24</v>
      </c>
      <c r="I446" s="19">
        <f t="shared" si="58"/>
        <v>75</v>
      </c>
      <c r="J446" s="26"/>
      <c r="K446" s="166"/>
      <c r="L446" s="16" t="s">
        <v>19</v>
      </c>
      <c r="M446" s="62">
        <v>2</v>
      </c>
      <c r="N446" s="62">
        <v>90</v>
      </c>
      <c r="O446" s="153" t="s">
        <v>20</v>
      </c>
      <c r="P446" s="23">
        <f t="shared" si="59"/>
        <v>144</v>
      </c>
      <c r="Q446" s="166"/>
    </row>
    <row r="447" spans="1:17" ht="15" customHeight="1" x14ac:dyDescent="0.25">
      <c r="A447" s="24"/>
      <c r="B447" s="24"/>
      <c r="C447" s="24"/>
      <c r="D447" s="166"/>
      <c r="E447" s="148" t="s">
        <v>97</v>
      </c>
      <c r="F447" s="62">
        <v>2</v>
      </c>
      <c r="G447" s="62">
        <v>90</v>
      </c>
      <c r="H447" s="153" t="s">
        <v>18</v>
      </c>
      <c r="I447" s="19">
        <f t="shared" si="58"/>
        <v>180</v>
      </c>
      <c r="J447" s="26"/>
      <c r="K447" s="166"/>
      <c r="L447" s="17" t="s">
        <v>22</v>
      </c>
      <c r="M447" s="61">
        <v>2</v>
      </c>
      <c r="N447" s="61">
        <v>91</v>
      </c>
      <c r="O447" s="153" t="s">
        <v>20</v>
      </c>
      <c r="P447" s="23">
        <f t="shared" si="59"/>
        <v>145.6</v>
      </c>
      <c r="Q447" s="166"/>
    </row>
    <row r="448" spans="1:17" ht="15" customHeight="1" x14ac:dyDescent="0.25">
      <c r="A448" s="24"/>
      <c r="B448" s="24"/>
      <c r="C448" s="24"/>
      <c r="D448" s="166"/>
      <c r="E448" s="148" t="s">
        <v>26</v>
      </c>
      <c r="F448" s="61">
        <v>1</v>
      </c>
      <c r="G448" s="61">
        <v>82</v>
      </c>
      <c r="H448" s="153" t="s">
        <v>24</v>
      </c>
      <c r="I448" s="19">
        <f t="shared" si="58"/>
        <v>82</v>
      </c>
      <c r="J448" s="26"/>
      <c r="K448" s="166"/>
      <c r="L448" s="17" t="s">
        <v>50</v>
      </c>
      <c r="M448" s="61">
        <v>2</v>
      </c>
      <c r="N448" s="61">
        <v>94</v>
      </c>
      <c r="O448" s="153" t="s">
        <v>20</v>
      </c>
      <c r="P448" s="23">
        <f t="shared" si="59"/>
        <v>150.4</v>
      </c>
      <c r="Q448" s="166"/>
    </row>
    <row r="449" spans="1:17" ht="15" customHeight="1" x14ac:dyDescent="0.25">
      <c r="A449" s="24"/>
      <c r="B449" s="24"/>
      <c r="C449" s="24"/>
      <c r="D449" s="166"/>
      <c r="E449" s="148" t="s">
        <v>98</v>
      </c>
      <c r="F449" s="61">
        <v>2</v>
      </c>
      <c r="G449" s="61">
        <v>86</v>
      </c>
      <c r="H449" s="153" t="s">
        <v>18</v>
      </c>
      <c r="I449" s="19">
        <f t="shared" si="58"/>
        <v>172</v>
      </c>
      <c r="J449" s="26"/>
      <c r="K449" s="166"/>
      <c r="L449" s="17" t="s">
        <v>99</v>
      </c>
      <c r="M449" s="61">
        <v>1</v>
      </c>
      <c r="N449" s="61">
        <v>85</v>
      </c>
      <c r="O449" s="153" t="s">
        <v>28</v>
      </c>
      <c r="P449" s="23">
        <f t="shared" si="59"/>
        <v>68</v>
      </c>
      <c r="Q449" s="166"/>
    </row>
    <row r="450" spans="1:17" ht="15" customHeight="1" x14ac:dyDescent="0.25">
      <c r="A450" s="24"/>
      <c r="B450" s="24"/>
      <c r="C450" s="24"/>
      <c r="D450" s="166"/>
      <c r="E450" s="148" t="s">
        <v>100</v>
      </c>
      <c r="F450" s="61">
        <v>2</v>
      </c>
      <c r="G450" s="61">
        <v>84</v>
      </c>
      <c r="H450" s="153" t="s">
        <v>18</v>
      </c>
      <c r="I450" s="19">
        <f t="shared" si="58"/>
        <v>168</v>
      </c>
      <c r="J450" s="20"/>
      <c r="K450" s="166"/>
      <c r="L450" s="21"/>
      <c r="M450" s="21"/>
      <c r="N450" s="21"/>
      <c r="O450" s="153"/>
      <c r="P450" s="23">
        <f t="shared" si="59"/>
        <v>0</v>
      </c>
      <c r="Q450" s="166"/>
    </row>
    <row r="451" spans="1:17" ht="15" customHeight="1" x14ac:dyDescent="0.25">
      <c r="A451" s="24"/>
      <c r="B451" s="24"/>
      <c r="C451" s="24"/>
      <c r="D451" s="166"/>
      <c r="E451" s="148" t="s">
        <v>23</v>
      </c>
      <c r="F451" s="61">
        <v>2</v>
      </c>
      <c r="G451" s="61">
        <v>84</v>
      </c>
      <c r="H451" s="22" t="s">
        <v>24</v>
      </c>
      <c r="I451" s="19">
        <f t="shared" si="58"/>
        <v>168</v>
      </c>
      <c r="J451" s="26"/>
      <c r="K451" s="166"/>
      <c r="L451" s="21"/>
      <c r="M451" s="25"/>
      <c r="N451" s="25"/>
      <c r="O451" s="153"/>
      <c r="P451" s="23">
        <f t="shared" si="59"/>
        <v>0</v>
      </c>
      <c r="Q451" s="166"/>
    </row>
    <row r="452" spans="1:17" ht="15" customHeight="1" x14ac:dyDescent="0.25">
      <c r="A452" s="24"/>
      <c r="B452" s="24"/>
      <c r="C452" s="24"/>
      <c r="D452" s="166"/>
      <c r="E452" s="148" t="s">
        <v>101</v>
      </c>
      <c r="F452" s="61">
        <v>2</v>
      </c>
      <c r="G452" s="61">
        <v>94</v>
      </c>
      <c r="H452" s="22" t="s">
        <v>18</v>
      </c>
      <c r="I452" s="19">
        <f t="shared" si="58"/>
        <v>188</v>
      </c>
      <c r="J452" s="26"/>
      <c r="K452" s="166"/>
      <c r="L452" s="21"/>
      <c r="M452" s="25"/>
      <c r="N452" s="25"/>
      <c r="O452" s="153"/>
      <c r="P452" s="23">
        <f t="shared" si="59"/>
        <v>0</v>
      </c>
      <c r="Q452" s="166"/>
    </row>
    <row r="453" spans="1:17" ht="15" customHeight="1" x14ac:dyDescent="0.25">
      <c r="A453" s="24"/>
      <c r="B453" s="24"/>
      <c r="C453" s="24"/>
      <c r="D453" s="166"/>
      <c r="E453" s="148" t="s">
        <v>102</v>
      </c>
      <c r="F453" s="61">
        <v>2</v>
      </c>
      <c r="G453" s="61">
        <v>88</v>
      </c>
      <c r="H453" s="22" t="s">
        <v>18</v>
      </c>
      <c r="I453" s="19">
        <f t="shared" si="58"/>
        <v>176</v>
      </c>
      <c r="J453" s="20"/>
      <c r="K453" s="166"/>
      <c r="L453" s="21"/>
      <c r="M453" s="25"/>
      <c r="N453" s="25"/>
      <c r="O453" s="153"/>
      <c r="P453" s="23">
        <f t="shared" si="59"/>
        <v>0</v>
      </c>
      <c r="Q453" s="166"/>
    </row>
    <row r="454" spans="1:17" ht="15" customHeight="1" x14ac:dyDescent="0.25">
      <c r="A454" s="24"/>
      <c r="B454" s="24"/>
      <c r="C454" s="24"/>
      <c r="D454" s="166"/>
      <c r="E454" s="148" t="s">
        <v>33</v>
      </c>
      <c r="F454" s="61">
        <v>1</v>
      </c>
      <c r="G454" s="61">
        <v>84</v>
      </c>
      <c r="H454" s="22" t="s">
        <v>18</v>
      </c>
      <c r="I454" s="19">
        <f t="shared" si="58"/>
        <v>84</v>
      </c>
      <c r="J454" s="20"/>
      <c r="K454" s="166"/>
      <c r="L454" s="21"/>
      <c r="M454" s="25"/>
      <c r="N454" s="25"/>
      <c r="O454" s="153"/>
      <c r="P454" s="23">
        <f t="shared" si="59"/>
        <v>0</v>
      </c>
      <c r="Q454" s="166"/>
    </row>
    <row r="455" spans="1:17" ht="15" customHeight="1" x14ac:dyDescent="0.25">
      <c r="A455" s="24"/>
      <c r="B455" s="24"/>
      <c r="C455" s="24"/>
      <c r="D455" s="166"/>
      <c r="E455" s="148"/>
      <c r="F455" s="27"/>
      <c r="G455" s="17"/>
      <c r="H455" s="22"/>
      <c r="I455" s="19">
        <f t="shared" si="58"/>
        <v>0</v>
      </c>
      <c r="J455" s="20"/>
      <c r="K455" s="166"/>
      <c r="L455" s="28"/>
      <c r="M455" s="18"/>
      <c r="N455" s="18"/>
      <c r="O455" s="153"/>
      <c r="P455" s="23">
        <f t="shared" si="59"/>
        <v>0</v>
      </c>
      <c r="Q455" s="166"/>
    </row>
    <row r="456" spans="1:17" ht="15" customHeight="1" x14ac:dyDescent="0.25">
      <c r="A456" s="24"/>
      <c r="B456" s="24"/>
      <c r="C456" s="24"/>
      <c r="D456" s="167"/>
      <c r="E456" s="149"/>
      <c r="F456" s="18"/>
      <c r="G456" s="18"/>
      <c r="H456" s="153"/>
      <c r="I456" s="19">
        <f t="shared" si="58"/>
        <v>0</v>
      </c>
      <c r="J456" s="20"/>
      <c r="K456" s="167"/>
      <c r="L456" s="17"/>
      <c r="M456" s="18"/>
      <c r="N456" s="18"/>
      <c r="O456" s="153"/>
      <c r="P456" s="23">
        <f t="shared" si="59"/>
        <v>0</v>
      </c>
      <c r="Q456" s="166"/>
    </row>
    <row r="457" spans="1:17" ht="15.75" customHeight="1" thickBot="1" x14ac:dyDescent="0.3">
      <c r="A457" s="29"/>
      <c r="B457" s="29"/>
      <c r="C457" s="29"/>
      <c r="D457" s="30"/>
      <c r="E457" s="150"/>
      <c r="F457" s="32">
        <f>SUM(F445:F456)</f>
        <v>16</v>
      </c>
      <c r="G457" s="32">
        <f>SUM(G445:G456)</f>
        <v>842</v>
      </c>
      <c r="H457" s="154"/>
      <c r="I457" s="33">
        <f>SUM(I445:I456)</f>
        <v>1368</v>
      </c>
      <c r="J457" s="34"/>
      <c r="K457" s="30"/>
      <c r="L457" s="31"/>
      <c r="M457" s="32">
        <f>SUM(M445:M456)</f>
        <v>9</v>
      </c>
      <c r="N457" s="32">
        <f>SUM(N445:N456)</f>
        <v>451</v>
      </c>
      <c r="O457" s="154"/>
      <c r="P457" s="32">
        <f>SUM(P445:P456)</f>
        <v>653.6</v>
      </c>
      <c r="Q457" s="167"/>
    </row>
    <row r="458" spans="1:17" ht="15.75" customHeight="1" thickTop="1" thickBot="1" x14ac:dyDescent="0.25"/>
    <row r="459" spans="1:17" ht="26.25" customHeight="1" thickTop="1" x14ac:dyDescent="0.2">
      <c r="A459" s="9" t="s">
        <v>7</v>
      </c>
      <c r="B459" s="10" t="s">
        <v>8</v>
      </c>
      <c r="C459" s="10"/>
      <c r="D459" s="165"/>
      <c r="E459" s="147" t="s">
        <v>9</v>
      </c>
      <c r="F459" s="11" t="s">
        <v>10</v>
      </c>
      <c r="G459" s="11" t="s">
        <v>11</v>
      </c>
      <c r="H459" s="152"/>
      <c r="I459" s="11" t="s">
        <v>12</v>
      </c>
      <c r="J459" s="12"/>
      <c r="K459" s="165" t="s">
        <v>13</v>
      </c>
      <c r="L459" s="11" t="s">
        <v>9</v>
      </c>
      <c r="M459" s="11" t="s">
        <v>10</v>
      </c>
      <c r="N459" s="11" t="s">
        <v>11</v>
      </c>
      <c r="O459" s="152"/>
      <c r="P459" s="11" t="s">
        <v>14</v>
      </c>
      <c r="Q459" s="13" t="s">
        <v>15</v>
      </c>
    </row>
    <row r="460" spans="1:17" x14ac:dyDescent="0.2">
      <c r="A460" s="14">
        <v>31</v>
      </c>
      <c r="B460" s="15" t="s">
        <v>103</v>
      </c>
      <c r="C460" s="15"/>
      <c r="D460" s="166"/>
      <c r="E460" s="148" t="s">
        <v>26</v>
      </c>
      <c r="F460" s="61">
        <v>1</v>
      </c>
      <c r="G460" s="61">
        <v>74</v>
      </c>
      <c r="H460" s="153" t="s">
        <v>24</v>
      </c>
      <c r="I460" s="19">
        <f t="shared" ref="I460:I471" si="60">F460*G460</f>
        <v>74</v>
      </c>
      <c r="J460" s="20"/>
      <c r="K460" s="166"/>
      <c r="L460" s="16" t="s">
        <v>17</v>
      </c>
      <c r="M460" s="62">
        <v>2</v>
      </c>
      <c r="N460" s="62">
        <v>86</v>
      </c>
      <c r="O460" s="22" t="s">
        <v>20</v>
      </c>
      <c r="P460" s="23">
        <f t="shared" ref="P460:P471" si="61">M460*N460*0.8</f>
        <v>137.6</v>
      </c>
      <c r="Q460" s="168">
        <f>(I472+P472)/(F472+(0.8*M472))</f>
        <v>86.032258064516142</v>
      </c>
    </row>
    <row r="461" spans="1:17" ht="15" customHeight="1" x14ac:dyDescent="0.25">
      <c r="A461" s="24"/>
      <c r="B461" s="24"/>
      <c r="C461" s="24"/>
      <c r="D461" s="166"/>
      <c r="E461" s="148" t="s">
        <v>97</v>
      </c>
      <c r="F461" s="63">
        <v>2</v>
      </c>
      <c r="G461" s="62">
        <v>93</v>
      </c>
      <c r="H461" s="153" t="s">
        <v>18</v>
      </c>
      <c r="I461" s="19">
        <f t="shared" si="60"/>
        <v>186</v>
      </c>
      <c r="J461" s="26"/>
      <c r="K461" s="166"/>
      <c r="L461" s="16" t="s">
        <v>51</v>
      </c>
      <c r="M461" s="62">
        <v>2</v>
      </c>
      <c r="N461" s="62">
        <v>90</v>
      </c>
      <c r="O461" s="153" t="s">
        <v>76</v>
      </c>
      <c r="P461" s="23">
        <f t="shared" si="61"/>
        <v>144</v>
      </c>
      <c r="Q461" s="166"/>
    </row>
    <row r="462" spans="1:17" ht="15" customHeight="1" x14ac:dyDescent="0.25">
      <c r="A462" s="24"/>
      <c r="B462" s="24"/>
      <c r="C462" s="24"/>
      <c r="D462" s="166"/>
      <c r="E462" s="148" t="s">
        <v>104</v>
      </c>
      <c r="F462" s="62">
        <v>2</v>
      </c>
      <c r="G462" s="62">
        <v>90</v>
      </c>
      <c r="H462" s="153" t="s">
        <v>18</v>
      </c>
      <c r="I462" s="19">
        <f t="shared" si="60"/>
        <v>180</v>
      </c>
      <c r="J462" s="26"/>
      <c r="K462" s="166"/>
      <c r="L462" s="17" t="s">
        <v>22</v>
      </c>
      <c r="M462" s="61">
        <v>2</v>
      </c>
      <c r="N462" s="61">
        <v>92</v>
      </c>
      <c r="O462" s="153" t="s">
        <v>20</v>
      </c>
      <c r="P462" s="23">
        <f t="shared" si="61"/>
        <v>147.20000000000002</v>
      </c>
      <c r="Q462" s="166"/>
    </row>
    <row r="463" spans="1:17" ht="15" customHeight="1" x14ac:dyDescent="0.25">
      <c r="A463" s="24"/>
      <c r="B463" s="24"/>
      <c r="C463" s="24"/>
      <c r="D463" s="166"/>
      <c r="E463" s="148" t="s">
        <v>98</v>
      </c>
      <c r="F463" s="61">
        <v>2</v>
      </c>
      <c r="G463" s="61">
        <v>79</v>
      </c>
      <c r="H463" s="153" t="s">
        <v>18</v>
      </c>
      <c r="I463" s="19">
        <f t="shared" si="60"/>
        <v>158</v>
      </c>
      <c r="J463" s="26"/>
      <c r="K463" s="166"/>
      <c r="L463" s="17" t="s">
        <v>55</v>
      </c>
      <c r="M463" s="61">
        <v>1</v>
      </c>
      <c r="N463" s="18">
        <v>75</v>
      </c>
      <c r="O463" s="153" t="s">
        <v>28</v>
      </c>
      <c r="P463" s="23">
        <f t="shared" si="61"/>
        <v>60</v>
      </c>
      <c r="Q463" s="166"/>
    </row>
    <row r="464" spans="1:17" ht="15" customHeight="1" x14ac:dyDescent="0.25">
      <c r="A464" s="24"/>
      <c r="B464" s="24"/>
      <c r="C464" s="24"/>
      <c r="D464" s="166"/>
      <c r="E464" s="148" t="s">
        <v>100</v>
      </c>
      <c r="F464" s="61">
        <v>2</v>
      </c>
      <c r="G464" s="61">
        <v>63</v>
      </c>
      <c r="H464" s="153" t="s">
        <v>18</v>
      </c>
      <c r="I464" s="19">
        <f t="shared" si="60"/>
        <v>126</v>
      </c>
      <c r="J464" s="26"/>
      <c r="K464" s="166"/>
      <c r="L464" s="17" t="s">
        <v>50</v>
      </c>
      <c r="M464" s="61">
        <v>2</v>
      </c>
      <c r="N464" s="61">
        <v>91</v>
      </c>
      <c r="O464" s="153" t="s">
        <v>20</v>
      </c>
      <c r="P464" s="23">
        <f t="shared" si="61"/>
        <v>145.6</v>
      </c>
      <c r="Q464" s="166"/>
    </row>
    <row r="465" spans="1:17" ht="15" customHeight="1" x14ac:dyDescent="0.25">
      <c r="A465" s="24"/>
      <c r="B465" s="24"/>
      <c r="C465" s="24"/>
      <c r="D465" s="166"/>
      <c r="E465" s="148" t="s">
        <v>23</v>
      </c>
      <c r="F465" s="61">
        <v>2</v>
      </c>
      <c r="G465" s="61">
        <v>94</v>
      </c>
      <c r="H465" s="153" t="s">
        <v>24</v>
      </c>
      <c r="I465" s="19">
        <f t="shared" si="60"/>
        <v>188</v>
      </c>
      <c r="J465" s="20"/>
      <c r="K465" s="166"/>
      <c r="L465" s="21" t="s">
        <v>38</v>
      </c>
      <c r="M465" s="62">
        <v>2</v>
      </c>
      <c r="N465" s="62">
        <v>87</v>
      </c>
      <c r="O465" s="153" t="s">
        <v>20</v>
      </c>
      <c r="P465" s="23">
        <f t="shared" si="61"/>
        <v>139.20000000000002</v>
      </c>
      <c r="Q465" s="166"/>
    </row>
    <row r="466" spans="1:17" ht="15" customHeight="1" x14ac:dyDescent="0.25">
      <c r="A466" s="24"/>
      <c r="B466" s="24"/>
      <c r="C466" s="24"/>
      <c r="D466" s="166"/>
      <c r="E466" s="148" t="s">
        <v>101</v>
      </c>
      <c r="F466" s="61">
        <v>2</v>
      </c>
      <c r="G466" s="61">
        <v>96</v>
      </c>
      <c r="H466" s="22" t="s">
        <v>18</v>
      </c>
      <c r="I466" s="19">
        <f t="shared" si="60"/>
        <v>192</v>
      </c>
      <c r="J466" s="26"/>
      <c r="K466" s="166"/>
      <c r="L466" s="21"/>
      <c r="M466" s="25"/>
      <c r="N466" s="25"/>
      <c r="O466" s="153"/>
      <c r="P466" s="23">
        <f t="shared" si="61"/>
        <v>0</v>
      </c>
      <c r="Q466" s="166"/>
    </row>
    <row r="467" spans="1:17" ht="15" customHeight="1" x14ac:dyDescent="0.25">
      <c r="A467" s="24"/>
      <c r="B467" s="24"/>
      <c r="C467" s="24"/>
      <c r="D467" s="166"/>
      <c r="E467" s="148" t="s">
        <v>102</v>
      </c>
      <c r="F467" s="61">
        <v>2</v>
      </c>
      <c r="G467" s="61">
        <v>85</v>
      </c>
      <c r="H467" s="22" t="s">
        <v>18</v>
      </c>
      <c r="I467" s="19">
        <f t="shared" si="60"/>
        <v>170</v>
      </c>
      <c r="J467" s="26"/>
      <c r="K467" s="166"/>
      <c r="L467" s="21"/>
      <c r="M467" s="25"/>
      <c r="N467" s="25"/>
      <c r="O467" s="153"/>
      <c r="P467" s="23">
        <f t="shared" si="61"/>
        <v>0</v>
      </c>
      <c r="Q467" s="166"/>
    </row>
    <row r="468" spans="1:17" ht="15" customHeight="1" x14ac:dyDescent="0.25">
      <c r="A468" s="24"/>
      <c r="B468" s="24"/>
      <c r="C468" s="24"/>
      <c r="D468" s="166"/>
      <c r="E468" s="148" t="s">
        <v>33</v>
      </c>
      <c r="F468" s="61">
        <v>1</v>
      </c>
      <c r="G468" s="61">
        <v>86</v>
      </c>
      <c r="H468" s="22" t="s">
        <v>18</v>
      </c>
      <c r="I468" s="19">
        <f t="shared" si="60"/>
        <v>86</v>
      </c>
      <c r="J468" s="20"/>
      <c r="K468" s="166"/>
      <c r="L468" s="21"/>
      <c r="M468" s="25"/>
      <c r="N468" s="25"/>
      <c r="O468" s="153"/>
      <c r="P468" s="23">
        <f t="shared" si="61"/>
        <v>0</v>
      </c>
      <c r="Q468" s="166"/>
    </row>
    <row r="469" spans="1:17" ht="15" customHeight="1" x14ac:dyDescent="0.25">
      <c r="A469" s="24"/>
      <c r="B469" s="24"/>
      <c r="C469" s="24"/>
      <c r="D469" s="166"/>
      <c r="E469" s="148"/>
      <c r="F469" s="18"/>
      <c r="G469" s="18"/>
      <c r="H469" s="22"/>
      <c r="I469" s="19">
        <f t="shared" si="60"/>
        <v>0</v>
      </c>
      <c r="J469" s="20"/>
      <c r="K469" s="166"/>
      <c r="L469" s="21"/>
      <c r="M469" s="25"/>
      <c r="N469" s="25"/>
      <c r="O469" s="153"/>
      <c r="P469" s="23">
        <f t="shared" si="61"/>
        <v>0</v>
      </c>
      <c r="Q469" s="166"/>
    </row>
    <row r="470" spans="1:17" ht="15" customHeight="1" x14ac:dyDescent="0.25">
      <c r="A470" s="24"/>
      <c r="B470" s="24"/>
      <c r="C470" s="24"/>
      <c r="D470" s="166"/>
      <c r="E470" s="148"/>
      <c r="F470" s="27"/>
      <c r="G470" s="17"/>
      <c r="H470" s="22"/>
      <c r="I470" s="19">
        <f t="shared" si="60"/>
        <v>0</v>
      </c>
      <c r="J470" s="20"/>
      <c r="K470" s="166"/>
      <c r="L470" s="28"/>
      <c r="M470" s="18"/>
      <c r="N470" s="18"/>
      <c r="O470" s="153"/>
      <c r="P470" s="23">
        <f t="shared" si="61"/>
        <v>0</v>
      </c>
      <c r="Q470" s="166"/>
    </row>
    <row r="471" spans="1:17" ht="15" customHeight="1" x14ac:dyDescent="0.25">
      <c r="A471" s="24"/>
      <c r="B471" s="24"/>
      <c r="C471" s="24"/>
      <c r="D471" s="167"/>
      <c r="E471" s="149"/>
      <c r="F471" s="18"/>
      <c r="G471" s="18"/>
      <c r="H471" s="153"/>
      <c r="I471" s="19">
        <f t="shared" si="60"/>
        <v>0</v>
      </c>
      <c r="J471" s="20"/>
      <c r="K471" s="167"/>
      <c r="L471" s="17"/>
      <c r="M471" s="18"/>
      <c r="N471" s="18"/>
      <c r="O471" s="153"/>
      <c r="P471" s="23">
        <f t="shared" si="61"/>
        <v>0</v>
      </c>
      <c r="Q471" s="166"/>
    </row>
    <row r="472" spans="1:17" ht="15.75" customHeight="1" thickBot="1" x14ac:dyDescent="0.3">
      <c r="A472" s="29"/>
      <c r="B472" s="29"/>
      <c r="C472" s="29"/>
      <c r="D472" s="30"/>
      <c r="E472" s="150"/>
      <c r="F472" s="32">
        <f>SUM(F460:F471)</f>
        <v>16</v>
      </c>
      <c r="G472" s="32">
        <f>SUM(G460:G471)</f>
        <v>760</v>
      </c>
      <c r="H472" s="154"/>
      <c r="I472" s="33">
        <f>SUM(I460:I471)</f>
        <v>1360</v>
      </c>
      <c r="J472" s="34"/>
      <c r="K472" s="30"/>
      <c r="L472" s="31"/>
      <c r="M472" s="32">
        <f>SUM(M460:M471)</f>
        <v>11</v>
      </c>
      <c r="N472" s="32">
        <f>SUM(N460:N471)</f>
        <v>521</v>
      </c>
      <c r="O472" s="154"/>
      <c r="P472" s="32">
        <f>SUM(P460:P471)</f>
        <v>773.60000000000014</v>
      </c>
      <c r="Q472" s="167"/>
    </row>
    <row r="473" spans="1:17" ht="15.75" customHeight="1" thickTop="1" thickBot="1" x14ac:dyDescent="0.25"/>
    <row r="474" spans="1:17" ht="26.25" customHeight="1" thickTop="1" x14ac:dyDescent="0.2">
      <c r="A474" s="9" t="s">
        <v>7</v>
      </c>
      <c r="B474" s="10" t="s">
        <v>8</v>
      </c>
      <c r="C474" s="10"/>
      <c r="D474" s="165"/>
      <c r="E474" s="147" t="s">
        <v>9</v>
      </c>
      <c r="F474" s="11" t="s">
        <v>10</v>
      </c>
      <c r="G474" s="11" t="s">
        <v>11</v>
      </c>
      <c r="H474" s="152"/>
      <c r="I474" s="11" t="s">
        <v>12</v>
      </c>
      <c r="J474" s="12"/>
      <c r="K474" s="165" t="s">
        <v>13</v>
      </c>
      <c r="L474" s="11" t="s">
        <v>9</v>
      </c>
      <c r="M474" s="11" t="s">
        <v>10</v>
      </c>
      <c r="N474" s="11" t="s">
        <v>11</v>
      </c>
      <c r="O474" s="152"/>
      <c r="P474" s="11" t="s">
        <v>14</v>
      </c>
      <c r="Q474" s="13" t="s">
        <v>15</v>
      </c>
    </row>
    <row r="475" spans="1:17" x14ac:dyDescent="0.2">
      <c r="A475" s="14">
        <v>32</v>
      </c>
      <c r="B475" s="15" t="s">
        <v>105</v>
      </c>
      <c r="C475" s="145"/>
      <c r="D475" s="166"/>
      <c r="E475" s="148" t="s">
        <v>97</v>
      </c>
      <c r="F475" s="61">
        <v>2</v>
      </c>
      <c r="G475" s="61">
        <v>88</v>
      </c>
      <c r="H475" s="153" t="s">
        <v>18</v>
      </c>
      <c r="I475" s="19">
        <f t="shared" ref="I475:I486" si="62">F475*G475</f>
        <v>176</v>
      </c>
      <c r="J475" s="20"/>
      <c r="K475" s="166"/>
      <c r="L475" s="16" t="s">
        <v>17</v>
      </c>
      <c r="M475" s="62">
        <v>2</v>
      </c>
      <c r="N475" s="62">
        <v>86</v>
      </c>
      <c r="O475" s="22" t="s">
        <v>20</v>
      </c>
      <c r="P475" s="23">
        <f t="shared" ref="P475:P486" si="63">M475*N475*0.8</f>
        <v>137.6</v>
      </c>
      <c r="Q475" s="168">
        <f>(I487+P487)/(F487+(0.8*M487))</f>
        <v>86.930769230769229</v>
      </c>
    </row>
    <row r="476" spans="1:17" ht="15" customHeight="1" x14ac:dyDescent="0.25">
      <c r="A476" s="24"/>
      <c r="B476" s="24"/>
      <c r="C476" s="24"/>
      <c r="D476" s="166"/>
      <c r="E476" s="148" t="s">
        <v>104</v>
      </c>
      <c r="F476" s="63">
        <v>2</v>
      </c>
      <c r="G476" s="62">
        <v>96</v>
      </c>
      <c r="H476" s="153" t="s">
        <v>18</v>
      </c>
      <c r="I476" s="19">
        <f t="shared" si="62"/>
        <v>192</v>
      </c>
      <c r="J476" s="26"/>
      <c r="K476" s="166"/>
      <c r="L476" s="16" t="s">
        <v>22</v>
      </c>
      <c r="M476" s="62">
        <v>2</v>
      </c>
      <c r="N476" s="62">
        <v>93</v>
      </c>
      <c r="O476" s="153" t="s">
        <v>20</v>
      </c>
      <c r="P476" s="23">
        <f t="shared" si="63"/>
        <v>148.80000000000001</v>
      </c>
      <c r="Q476" s="166"/>
    </row>
    <row r="477" spans="1:17" ht="15" customHeight="1" x14ac:dyDescent="0.25">
      <c r="A477" s="24"/>
      <c r="B477" s="24"/>
      <c r="C477" s="24"/>
      <c r="D477" s="166"/>
      <c r="E477" s="148" t="s">
        <v>26</v>
      </c>
      <c r="F477" s="62">
        <v>1</v>
      </c>
      <c r="G477" s="62">
        <v>85</v>
      </c>
      <c r="H477" s="153" t="s">
        <v>24</v>
      </c>
      <c r="I477" s="19">
        <f t="shared" si="62"/>
        <v>85</v>
      </c>
      <c r="J477" s="26"/>
      <c r="K477" s="166"/>
      <c r="L477" s="17" t="s">
        <v>40</v>
      </c>
      <c r="M477" s="61">
        <v>2</v>
      </c>
      <c r="N477" s="61">
        <v>96</v>
      </c>
      <c r="O477" s="153" t="s">
        <v>20</v>
      </c>
      <c r="P477" s="23">
        <f t="shared" si="63"/>
        <v>153.60000000000002</v>
      </c>
      <c r="Q477" s="166"/>
    </row>
    <row r="478" spans="1:17" ht="15" customHeight="1" x14ac:dyDescent="0.25">
      <c r="A478" s="24"/>
      <c r="B478" s="24"/>
      <c r="C478" s="24"/>
      <c r="D478" s="166"/>
      <c r="E478" s="148" t="s">
        <v>35</v>
      </c>
      <c r="F478" s="61">
        <v>1</v>
      </c>
      <c r="G478" s="17">
        <v>75</v>
      </c>
      <c r="H478" s="153" t="s">
        <v>24</v>
      </c>
      <c r="I478" s="19">
        <f t="shared" si="62"/>
        <v>75</v>
      </c>
      <c r="J478" s="26"/>
      <c r="K478" s="166"/>
      <c r="L478" s="17" t="s">
        <v>38</v>
      </c>
      <c r="M478" s="61">
        <v>2</v>
      </c>
      <c r="N478" s="61">
        <v>86</v>
      </c>
      <c r="O478" s="153" t="s">
        <v>20</v>
      </c>
      <c r="P478" s="23">
        <f t="shared" si="63"/>
        <v>137.6</v>
      </c>
      <c r="Q478" s="166"/>
    </row>
    <row r="479" spans="1:17" ht="15" customHeight="1" x14ac:dyDescent="0.25">
      <c r="A479" s="24"/>
      <c r="B479" s="24"/>
      <c r="C479" s="24"/>
      <c r="D479" s="166"/>
      <c r="E479" s="148" t="s">
        <v>37</v>
      </c>
      <c r="F479" s="61">
        <v>1</v>
      </c>
      <c r="G479" s="17">
        <v>75</v>
      </c>
      <c r="H479" s="153" t="s">
        <v>24</v>
      </c>
      <c r="I479" s="19">
        <f t="shared" si="62"/>
        <v>75</v>
      </c>
      <c r="J479" s="26"/>
      <c r="K479" s="166"/>
      <c r="L479" s="17" t="s">
        <v>106</v>
      </c>
      <c r="M479" s="61">
        <v>2</v>
      </c>
      <c r="N479" s="61">
        <v>91</v>
      </c>
      <c r="O479" s="153" t="s">
        <v>28</v>
      </c>
      <c r="P479" s="23">
        <f t="shared" si="63"/>
        <v>145.6</v>
      </c>
      <c r="Q479" s="166"/>
    </row>
    <row r="480" spans="1:17" ht="15" customHeight="1" x14ac:dyDescent="0.25">
      <c r="A480" s="24"/>
      <c r="B480" s="24"/>
      <c r="C480" s="24"/>
      <c r="D480" s="166"/>
      <c r="E480" s="148" t="s">
        <v>98</v>
      </c>
      <c r="F480" s="61">
        <v>2</v>
      </c>
      <c r="G480" s="61">
        <v>83</v>
      </c>
      <c r="H480" s="153" t="s">
        <v>18</v>
      </c>
      <c r="I480" s="19">
        <f t="shared" si="62"/>
        <v>166</v>
      </c>
      <c r="J480" s="20"/>
      <c r="K480" s="166"/>
      <c r="L480" s="21"/>
      <c r="M480" s="21"/>
      <c r="N480" s="21"/>
      <c r="O480" s="153"/>
      <c r="P480" s="23">
        <f t="shared" si="63"/>
        <v>0</v>
      </c>
      <c r="Q480" s="166"/>
    </row>
    <row r="481" spans="1:17" ht="15" customHeight="1" x14ac:dyDescent="0.25">
      <c r="A481" s="24"/>
      <c r="B481" s="24"/>
      <c r="C481" s="24"/>
      <c r="D481" s="166"/>
      <c r="E481" s="148" t="s">
        <v>100</v>
      </c>
      <c r="F481" s="61">
        <v>2</v>
      </c>
      <c r="G481" s="61">
        <v>73</v>
      </c>
      <c r="H481" s="22" t="s">
        <v>18</v>
      </c>
      <c r="I481" s="19">
        <f t="shared" si="62"/>
        <v>146</v>
      </c>
      <c r="J481" s="26"/>
      <c r="K481" s="166"/>
      <c r="L481" s="21"/>
      <c r="M481" s="25"/>
      <c r="N481" s="25"/>
      <c r="O481" s="153"/>
      <c r="P481" s="23">
        <f t="shared" si="63"/>
        <v>0</v>
      </c>
      <c r="Q481" s="166"/>
    </row>
    <row r="482" spans="1:17" ht="15" customHeight="1" x14ac:dyDescent="0.25">
      <c r="A482" s="24"/>
      <c r="B482" s="24"/>
      <c r="C482" s="24"/>
      <c r="D482" s="166"/>
      <c r="E482" s="148" t="s">
        <v>23</v>
      </c>
      <c r="F482" s="61">
        <v>2</v>
      </c>
      <c r="G482" s="61">
        <v>88</v>
      </c>
      <c r="H482" s="22" t="s">
        <v>24</v>
      </c>
      <c r="I482" s="19">
        <f t="shared" si="62"/>
        <v>176</v>
      </c>
      <c r="J482" s="26"/>
      <c r="K482" s="166"/>
      <c r="L482" s="21"/>
      <c r="M482" s="25"/>
      <c r="N482" s="25"/>
      <c r="O482" s="153"/>
      <c r="P482" s="23">
        <f t="shared" si="63"/>
        <v>0</v>
      </c>
      <c r="Q482" s="166"/>
    </row>
    <row r="483" spans="1:17" ht="15" customHeight="1" x14ac:dyDescent="0.25">
      <c r="A483" s="24"/>
      <c r="B483" s="24"/>
      <c r="C483" s="24"/>
      <c r="D483" s="166"/>
      <c r="E483" s="148" t="s">
        <v>101</v>
      </c>
      <c r="F483" s="61">
        <v>2</v>
      </c>
      <c r="G483" s="61">
        <v>93</v>
      </c>
      <c r="H483" s="22" t="s">
        <v>18</v>
      </c>
      <c r="I483" s="19">
        <f t="shared" si="62"/>
        <v>186</v>
      </c>
      <c r="J483" s="20"/>
      <c r="K483" s="166"/>
      <c r="L483" s="21"/>
      <c r="M483" s="25"/>
      <c r="N483" s="25"/>
      <c r="O483" s="153"/>
      <c r="P483" s="23">
        <f t="shared" si="63"/>
        <v>0</v>
      </c>
      <c r="Q483" s="166"/>
    </row>
    <row r="484" spans="1:17" ht="15" customHeight="1" x14ac:dyDescent="0.25">
      <c r="A484" s="24"/>
      <c r="B484" s="24"/>
      <c r="C484" s="24"/>
      <c r="D484" s="166"/>
      <c r="E484" s="148" t="s">
        <v>102</v>
      </c>
      <c r="F484" s="61">
        <v>2</v>
      </c>
      <c r="G484" s="61">
        <v>88</v>
      </c>
      <c r="H484" s="22" t="s">
        <v>18</v>
      </c>
      <c r="I484" s="19">
        <f t="shared" si="62"/>
        <v>176</v>
      </c>
      <c r="J484" s="20"/>
      <c r="K484" s="166"/>
      <c r="L484" s="21"/>
      <c r="M484" s="25"/>
      <c r="N484" s="25"/>
      <c r="O484" s="153"/>
      <c r="P484" s="23">
        <f t="shared" si="63"/>
        <v>0</v>
      </c>
      <c r="Q484" s="166"/>
    </row>
    <row r="485" spans="1:17" ht="15" customHeight="1" x14ac:dyDescent="0.25">
      <c r="A485" s="24"/>
      <c r="B485" s="24"/>
      <c r="C485" s="24"/>
      <c r="D485" s="166"/>
      <c r="E485" s="148" t="s">
        <v>33</v>
      </c>
      <c r="F485" s="63">
        <v>1</v>
      </c>
      <c r="G485" s="61">
        <v>84</v>
      </c>
      <c r="H485" s="22" t="s">
        <v>18</v>
      </c>
      <c r="I485" s="19">
        <f t="shared" si="62"/>
        <v>84</v>
      </c>
      <c r="J485" s="20"/>
      <c r="K485" s="166"/>
      <c r="L485" s="28"/>
      <c r="M485" s="18"/>
      <c r="N485" s="18"/>
      <c r="O485" s="153"/>
      <c r="P485" s="23">
        <f t="shared" si="63"/>
        <v>0</v>
      </c>
      <c r="Q485" s="166"/>
    </row>
    <row r="486" spans="1:17" ht="15" customHeight="1" x14ac:dyDescent="0.25">
      <c r="A486" s="24"/>
      <c r="B486" s="24"/>
      <c r="C486" s="24"/>
      <c r="D486" s="167"/>
      <c r="E486" s="149"/>
      <c r="F486" s="18"/>
      <c r="G486" s="18"/>
      <c r="H486" s="153"/>
      <c r="I486" s="19">
        <f t="shared" si="62"/>
        <v>0</v>
      </c>
      <c r="J486" s="20"/>
      <c r="K486" s="167"/>
      <c r="L486" s="17"/>
      <c r="M486" s="18"/>
      <c r="N486" s="18"/>
      <c r="O486" s="153"/>
      <c r="P486" s="23">
        <f t="shared" si="63"/>
        <v>0</v>
      </c>
      <c r="Q486" s="166"/>
    </row>
    <row r="487" spans="1:17" ht="15.75" customHeight="1" thickBot="1" x14ac:dyDescent="0.3">
      <c r="A487" s="29"/>
      <c r="B487" s="29"/>
      <c r="C487" s="29"/>
      <c r="D487" s="30"/>
      <c r="E487" s="150"/>
      <c r="F487" s="32">
        <f>SUM(F475:F486)</f>
        <v>18</v>
      </c>
      <c r="G487" s="32">
        <f>SUM(G475:G486)</f>
        <v>928</v>
      </c>
      <c r="H487" s="154"/>
      <c r="I487" s="33">
        <f>SUM(I475:I486)</f>
        <v>1537</v>
      </c>
      <c r="J487" s="34"/>
      <c r="K487" s="30"/>
      <c r="L487" s="31"/>
      <c r="M487" s="32">
        <f>SUM(M475:M486)</f>
        <v>10</v>
      </c>
      <c r="N487" s="32">
        <f>SUM(N475:N486)</f>
        <v>452</v>
      </c>
      <c r="O487" s="154"/>
      <c r="P487" s="32">
        <f>SUM(P475:P486)</f>
        <v>723.2</v>
      </c>
      <c r="Q487" s="167"/>
    </row>
    <row r="488" spans="1:17" ht="15.75" customHeight="1" thickTop="1" thickBot="1" x14ac:dyDescent="0.25"/>
    <row r="489" spans="1:17" ht="26.25" customHeight="1" thickTop="1" x14ac:dyDescent="0.2">
      <c r="A489" s="9" t="s">
        <v>7</v>
      </c>
      <c r="B489" s="10" t="s">
        <v>8</v>
      </c>
      <c r="C489" s="10"/>
      <c r="D489" s="165"/>
      <c r="E489" s="147" t="s">
        <v>9</v>
      </c>
      <c r="F489" s="11" t="s">
        <v>10</v>
      </c>
      <c r="G489" s="11" t="s">
        <v>11</v>
      </c>
      <c r="H489" s="152"/>
      <c r="I489" s="11" t="s">
        <v>12</v>
      </c>
      <c r="J489" s="12"/>
      <c r="K489" s="165" t="s">
        <v>13</v>
      </c>
      <c r="L489" s="11" t="s">
        <v>9</v>
      </c>
      <c r="M489" s="11" t="s">
        <v>10</v>
      </c>
      <c r="N489" s="11" t="s">
        <v>11</v>
      </c>
      <c r="O489" s="152"/>
      <c r="P489" s="11" t="s">
        <v>14</v>
      </c>
      <c r="Q489" s="13" t="s">
        <v>15</v>
      </c>
    </row>
    <row r="490" spans="1:17" x14ac:dyDescent="0.2">
      <c r="A490" s="14">
        <v>33</v>
      </c>
      <c r="B490" s="15" t="s">
        <v>107</v>
      </c>
      <c r="C490" s="15"/>
      <c r="D490" s="166"/>
      <c r="E490" s="148" t="s">
        <v>37</v>
      </c>
      <c r="F490" s="61">
        <v>1</v>
      </c>
      <c r="G490" s="61">
        <v>82</v>
      </c>
      <c r="H490" s="153" t="s">
        <v>24</v>
      </c>
      <c r="I490" s="19">
        <f t="shared" ref="I490:I501" si="64">F490*G490</f>
        <v>82</v>
      </c>
      <c r="J490" s="20"/>
      <c r="K490" s="166"/>
      <c r="L490" s="16" t="s">
        <v>17</v>
      </c>
      <c r="M490" s="62">
        <v>2</v>
      </c>
      <c r="N490" s="62">
        <v>86</v>
      </c>
      <c r="O490" s="22" t="s">
        <v>20</v>
      </c>
      <c r="P490" s="23">
        <f t="shared" ref="P490:P501" si="65">M490*N490*0.8</f>
        <v>137.6</v>
      </c>
      <c r="Q490" s="168">
        <f>(I502+P502)/(F502+(0.8*M502))</f>
        <v>83.271317829457359</v>
      </c>
    </row>
    <row r="491" spans="1:17" ht="15" customHeight="1" x14ac:dyDescent="0.25">
      <c r="A491" s="24"/>
      <c r="B491" s="24"/>
      <c r="C491" s="24"/>
      <c r="D491" s="166"/>
      <c r="E491" s="148" t="s">
        <v>97</v>
      </c>
      <c r="F491" s="63">
        <v>2</v>
      </c>
      <c r="G491" s="62">
        <v>85</v>
      </c>
      <c r="H491" s="153" t="s">
        <v>18</v>
      </c>
      <c r="I491" s="19">
        <f t="shared" si="64"/>
        <v>170</v>
      </c>
      <c r="J491" s="26"/>
      <c r="K491" s="166"/>
      <c r="L491" s="16" t="s">
        <v>22</v>
      </c>
      <c r="M491" s="62">
        <v>2</v>
      </c>
      <c r="N491" s="62">
        <v>89</v>
      </c>
      <c r="O491" s="153" t="s">
        <v>20</v>
      </c>
      <c r="P491" s="23">
        <f t="shared" si="65"/>
        <v>142.4</v>
      </c>
      <c r="Q491" s="166"/>
    </row>
    <row r="492" spans="1:17" ht="15" customHeight="1" x14ac:dyDescent="0.25">
      <c r="A492" s="24"/>
      <c r="B492" s="24"/>
      <c r="C492" s="24"/>
      <c r="D492" s="166"/>
      <c r="E492" s="148" t="s">
        <v>104</v>
      </c>
      <c r="F492" s="62">
        <v>2</v>
      </c>
      <c r="G492" s="62">
        <v>90</v>
      </c>
      <c r="H492" s="153" t="s">
        <v>18</v>
      </c>
      <c r="I492" s="19">
        <f t="shared" si="64"/>
        <v>180</v>
      </c>
      <c r="J492" s="26"/>
      <c r="K492" s="166"/>
      <c r="L492" s="17" t="s">
        <v>108</v>
      </c>
      <c r="M492" s="61">
        <v>1</v>
      </c>
      <c r="N492" s="61">
        <v>85</v>
      </c>
      <c r="O492" s="153" t="s">
        <v>28</v>
      </c>
      <c r="P492" s="23">
        <f t="shared" si="65"/>
        <v>68</v>
      </c>
      <c r="Q492" s="166"/>
    </row>
    <row r="493" spans="1:17" ht="15" customHeight="1" x14ac:dyDescent="0.25">
      <c r="A493" s="24"/>
      <c r="B493" s="24"/>
      <c r="C493" s="24"/>
      <c r="D493" s="166"/>
      <c r="E493" s="148" t="s">
        <v>98</v>
      </c>
      <c r="F493" s="61">
        <v>2</v>
      </c>
      <c r="G493" s="61">
        <v>77</v>
      </c>
      <c r="H493" s="153" t="s">
        <v>18</v>
      </c>
      <c r="I493" s="19">
        <f t="shared" si="64"/>
        <v>154</v>
      </c>
      <c r="J493" s="26"/>
      <c r="K493" s="166"/>
      <c r="L493" s="17" t="s">
        <v>50</v>
      </c>
      <c r="M493" s="61">
        <v>2</v>
      </c>
      <c r="N493" s="61">
        <v>90</v>
      </c>
      <c r="O493" s="153" t="s">
        <v>20</v>
      </c>
      <c r="P493" s="23">
        <f t="shared" si="65"/>
        <v>144</v>
      </c>
      <c r="Q493" s="166"/>
    </row>
    <row r="494" spans="1:17" ht="15" customHeight="1" x14ac:dyDescent="0.25">
      <c r="A494" s="24"/>
      <c r="B494" s="24"/>
      <c r="C494" s="24"/>
      <c r="D494" s="166"/>
      <c r="E494" s="148" t="s">
        <v>100</v>
      </c>
      <c r="F494" s="61">
        <v>2</v>
      </c>
      <c r="G494" s="61">
        <v>74</v>
      </c>
      <c r="H494" s="153" t="s">
        <v>18</v>
      </c>
      <c r="I494" s="19">
        <f t="shared" si="64"/>
        <v>148</v>
      </c>
      <c r="J494" s="26"/>
      <c r="K494" s="166"/>
      <c r="L494" s="17" t="s">
        <v>44</v>
      </c>
      <c r="M494" s="61">
        <v>2</v>
      </c>
      <c r="N494" s="61">
        <v>85</v>
      </c>
      <c r="O494" s="153" t="s">
        <v>76</v>
      </c>
      <c r="P494" s="23">
        <f t="shared" si="65"/>
        <v>136</v>
      </c>
      <c r="Q494" s="166"/>
    </row>
    <row r="495" spans="1:17" ht="15" customHeight="1" x14ac:dyDescent="0.25">
      <c r="A495" s="24"/>
      <c r="B495" s="24"/>
      <c r="C495" s="24"/>
      <c r="D495" s="166"/>
      <c r="E495" s="148" t="s">
        <v>23</v>
      </c>
      <c r="F495" s="61">
        <v>2</v>
      </c>
      <c r="G495" s="61">
        <v>75</v>
      </c>
      <c r="H495" s="153" t="s">
        <v>24</v>
      </c>
      <c r="I495" s="19">
        <f t="shared" si="64"/>
        <v>150</v>
      </c>
      <c r="J495" s="20"/>
      <c r="K495" s="166"/>
      <c r="L495" s="21" t="s">
        <v>38</v>
      </c>
      <c r="M495" s="62">
        <v>2</v>
      </c>
      <c r="N495" s="62">
        <v>84</v>
      </c>
      <c r="O495" s="153" t="s">
        <v>20</v>
      </c>
      <c r="P495" s="23">
        <f t="shared" si="65"/>
        <v>134.4</v>
      </c>
      <c r="Q495" s="166"/>
    </row>
    <row r="496" spans="1:17" ht="15" customHeight="1" x14ac:dyDescent="0.25">
      <c r="A496" s="24"/>
      <c r="B496" s="24"/>
      <c r="C496" s="24"/>
      <c r="D496" s="166"/>
      <c r="E496" s="148" t="s">
        <v>26</v>
      </c>
      <c r="F496" s="61">
        <v>1</v>
      </c>
      <c r="G496" s="61">
        <v>80</v>
      </c>
      <c r="H496" s="22" t="s">
        <v>24</v>
      </c>
      <c r="I496" s="19">
        <f t="shared" si="64"/>
        <v>80</v>
      </c>
      <c r="J496" s="26"/>
      <c r="K496" s="166"/>
      <c r="L496" s="21"/>
      <c r="M496" s="25"/>
      <c r="N496" s="25"/>
      <c r="O496" s="153"/>
      <c r="P496" s="23">
        <f t="shared" si="65"/>
        <v>0</v>
      </c>
      <c r="Q496" s="166"/>
    </row>
    <row r="497" spans="1:17" ht="15" customHeight="1" x14ac:dyDescent="0.25">
      <c r="A497" s="24"/>
      <c r="B497" s="24"/>
      <c r="C497" s="24"/>
      <c r="D497" s="166"/>
      <c r="E497" s="148" t="s">
        <v>101</v>
      </c>
      <c r="F497" s="61">
        <v>2</v>
      </c>
      <c r="G497" s="61">
        <v>80</v>
      </c>
      <c r="H497" s="22" t="s">
        <v>18</v>
      </c>
      <c r="I497" s="19">
        <f t="shared" si="64"/>
        <v>160</v>
      </c>
      <c r="J497" s="26"/>
      <c r="K497" s="166"/>
      <c r="L497" s="21"/>
      <c r="M497" s="25"/>
      <c r="N497" s="25"/>
      <c r="O497" s="153"/>
      <c r="P497" s="23">
        <f t="shared" si="65"/>
        <v>0</v>
      </c>
      <c r="Q497" s="166"/>
    </row>
    <row r="498" spans="1:17" ht="15" customHeight="1" x14ac:dyDescent="0.25">
      <c r="A498" s="24"/>
      <c r="B498" s="24"/>
      <c r="C498" s="24"/>
      <c r="D498" s="166"/>
      <c r="E498" s="148" t="s">
        <v>102</v>
      </c>
      <c r="F498" s="61">
        <v>2</v>
      </c>
      <c r="G498" s="61">
        <v>88</v>
      </c>
      <c r="H498" s="22" t="s">
        <v>18</v>
      </c>
      <c r="I498" s="19">
        <f t="shared" si="64"/>
        <v>176</v>
      </c>
      <c r="J498" s="20"/>
      <c r="K498" s="166"/>
      <c r="L498" s="21"/>
      <c r="M498" s="25"/>
      <c r="N498" s="25"/>
      <c r="O498" s="153"/>
      <c r="P498" s="23">
        <f t="shared" si="65"/>
        <v>0</v>
      </c>
      <c r="Q498" s="166"/>
    </row>
    <row r="499" spans="1:17" ht="15" customHeight="1" x14ac:dyDescent="0.25">
      <c r="A499" s="24"/>
      <c r="B499" s="24"/>
      <c r="C499" s="24"/>
      <c r="D499" s="166"/>
      <c r="E499" s="148" t="s">
        <v>33</v>
      </c>
      <c r="F499" s="61">
        <v>1</v>
      </c>
      <c r="G499" s="61">
        <v>86</v>
      </c>
      <c r="H499" s="22" t="s">
        <v>18</v>
      </c>
      <c r="I499" s="19">
        <f t="shared" si="64"/>
        <v>86</v>
      </c>
      <c r="J499" s="20"/>
      <c r="K499" s="166"/>
      <c r="L499" s="21"/>
      <c r="M499" s="25"/>
      <c r="N499" s="25"/>
      <c r="O499" s="153"/>
      <c r="P499" s="23">
        <f t="shared" si="65"/>
        <v>0</v>
      </c>
      <c r="Q499" s="166"/>
    </row>
    <row r="500" spans="1:17" ht="15" customHeight="1" x14ac:dyDescent="0.25">
      <c r="A500" s="24"/>
      <c r="B500" s="24"/>
      <c r="C500" s="24"/>
      <c r="D500" s="166"/>
      <c r="E500" s="148"/>
      <c r="F500" s="27"/>
      <c r="G500" s="17"/>
      <c r="H500" s="22"/>
      <c r="I500" s="19">
        <f t="shared" si="64"/>
        <v>0</v>
      </c>
      <c r="J500" s="20"/>
      <c r="K500" s="166"/>
      <c r="L500" s="28"/>
      <c r="M500" s="18"/>
      <c r="N500" s="18"/>
      <c r="O500" s="153"/>
      <c r="P500" s="23">
        <f t="shared" si="65"/>
        <v>0</v>
      </c>
      <c r="Q500" s="166"/>
    </row>
    <row r="501" spans="1:17" ht="15" customHeight="1" x14ac:dyDescent="0.25">
      <c r="A501" s="24"/>
      <c r="B501" s="24"/>
      <c r="C501" s="24"/>
      <c r="D501" s="167"/>
      <c r="E501" s="149"/>
      <c r="F501" s="18"/>
      <c r="G501" s="18"/>
      <c r="H501" s="153"/>
      <c r="I501" s="19">
        <f t="shared" si="64"/>
        <v>0</v>
      </c>
      <c r="J501" s="20"/>
      <c r="K501" s="167"/>
      <c r="L501" s="17"/>
      <c r="M501" s="18"/>
      <c r="N501" s="18"/>
      <c r="O501" s="153"/>
      <c r="P501" s="23">
        <f t="shared" si="65"/>
        <v>0</v>
      </c>
      <c r="Q501" s="166"/>
    </row>
    <row r="502" spans="1:17" ht="15.75" customHeight="1" thickBot="1" x14ac:dyDescent="0.3">
      <c r="A502" s="29"/>
      <c r="B502" s="29"/>
      <c r="C502" s="29"/>
      <c r="D502" s="30"/>
      <c r="E502" s="150"/>
      <c r="F502" s="32">
        <f>SUM(F490:F501)</f>
        <v>17</v>
      </c>
      <c r="G502" s="32">
        <f>SUM(G490:G501)</f>
        <v>817</v>
      </c>
      <c r="H502" s="154"/>
      <c r="I502" s="33">
        <f>SUM(I490:I501)</f>
        <v>1386</v>
      </c>
      <c r="J502" s="34"/>
      <c r="K502" s="30"/>
      <c r="L502" s="31"/>
      <c r="M502" s="32">
        <f>SUM(M490:M501)</f>
        <v>11</v>
      </c>
      <c r="N502" s="32">
        <f>SUM(N490:N501)</f>
        <v>519</v>
      </c>
      <c r="O502" s="154"/>
      <c r="P502" s="32">
        <f>SUM(P490:P501)</f>
        <v>762.4</v>
      </c>
      <c r="Q502" s="167"/>
    </row>
    <row r="503" spans="1:17" ht="15.75" customHeight="1" thickTop="1" thickBot="1" x14ac:dyDescent="0.25"/>
    <row r="504" spans="1:17" ht="26.25" customHeight="1" thickTop="1" x14ac:dyDescent="0.2">
      <c r="A504" s="9" t="s">
        <v>7</v>
      </c>
      <c r="B504" s="10" t="s">
        <v>8</v>
      </c>
      <c r="C504" s="10"/>
      <c r="D504" s="165"/>
      <c r="E504" s="147" t="s">
        <v>9</v>
      </c>
      <c r="F504" s="11" t="s">
        <v>10</v>
      </c>
      <c r="G504" s="11" t="s">
        <v>11</v>
      </c>
      <c r="H504" s="152"/>
      <c r="I504" s="11" t="s">
        <v>12</v>
      </c>
      <c r="J504" s="12"/>
      <c r="K504" s="165" t="s">
        <v>13</v>
      </c>
      <c r="L504" s="11" t="s">
        <v>9</v>
      </c>
      <c r="M504" s="11" t="s">
        <v>10</v>
      </c>
      <c r="N504" s="11" t="s">
        <v>11</v>
      </c>
      <c r="O504" s="152"/>
      <c r="P504" s="11" t="s">
        <v>14</v>
      </c>
      <c r="Q504" s="13" t="s">
        <v>15</v>
      </c>
    </row>
    <row r="505" spans="1:17" x14ac:dyDescent="0.2">
      <c r="A505" s="14">
        <v>34</v>
      </c>
      <c r="B505" s="15" t="s">
        <v>109</v>
      </c>
      <c r="C505" s="15"/>
      <c r="D505" s="166"/>
      <c r="E505" s="148" t="s">
        <v>97</v>
      </c>
      <c r="F505" s="61">
        <v>2</v>
      </c>
      <c r="G505" s="61">
        <v>92</v>
      </c>
      <c r="H505" s="153" t="s">
        <v>18</v>
      </c>
      <c r="I505" s="19">
        <f t="shared" ref="I505:I516" si="66">F505*G505</f>
        <v>184</v>
      </c>
      <c r="J505" s="20"/>
      <c r="K505" s="166"/>
      <c r="L505" s="16" t="s">
        <v>22</v>
      </c>
      <c r="M505" s="62">
        <v>2</v>
      </c>
      <c r="N505" s="62">
        <v>91</v>
      </c>
      <c r="O505" s="22" t="s">
        <v>20</v>
      </c>
      <c r="P505" s="23">
        <f t="shared" ref="P505:P516" si="67">M505*N505*0.8</f>
        <v>145.6</v>
      </c>
      <c r="Q505" s="168">
        <f>(I517+P517)/(F517+(0.8*M517))</f>
        <v>88.848214285714292</v>
      </c>
    </row>
    <row r="506" spans="1:17" ht="15" customHeight="1" x14ac:dyDescent="0.25">
      <c r="A506" s="24"/>
      <c r="B506" s="24"/>
      <c r="C506" s="24"/>
      <c r="D506" s="166"/>
      <c r="E506" s="148" t="s">
        <v>104</v>
      </c>
      <c r="F506" s="63">
        <v>2</v>
      </c>
      <c r="G506" s="62">
        <v>93</v>
      </c>
      <c r="H506" s="153" t="s">
        <v>18</v>
      </c>
      <c r="I506" s="19">
        <f t="shared" si="66"/>
        <v>186</v>
      </c>
      <c r="J506" s="26"/>
      <c r="K506" s="166"/>
      <c r="L506" s="16" t="s">
        <v>40</v>
      </c>
      <c r="M506" s="62">
        <v>2</v>
      </c>
      <c r="N506" s="62">
        <v>91</v>
      </c>
      <c r="O506" s="153" t="s">
        <v>20</v>
      </c>
      <c r="P506" s="23">
        <f t="shared" si="67"/>
        <v>145.6</v>
      </c>
      <c r="Q506" s="166"/>
    </row>
    <row r="507" spans="1:17" ht="15" customHeight="1" x14ac:dyDescent="0.25">
      <c r="A507" s="24"/>
      <c r="B507" s="24"/>
      <c r="C507" s="24"/>
      <c r="D507" s="166"/>
      <c r="E507" s="148" t="s">
        <v>26</v>
      </c>
      <c r="F507" s="62">
        <v>1</v>
      </c>
      <c r="G507" s="62">
        <v>89</v>
      </c>
      <c r="H507" s="153" t="s">
        <v>24</v>
      </c>
      <c r="I507" s="19">
        <f t="shared" si="66"/>
        <v>89</v>
      </c>
      <c r="J507" s="26"/>
      <c r="K507" s="166"/>
      <c r="L507" s="17" t="s">
        <v>55</v>
      </c>
      <c r="M507" s="61">
        <v>1</v>
      </c>
      <c r="N507" s="18">
        <v>75</v>
      </c>
      <c r="O507" s="153" t="s">
        <v>28</v>
      </c>
      <c r="P507" s="23">
        <f t="shared" si="67"/>
        <v>60</v>
      </c>
      <c r="Q507" s="166"/>
    </row>
    <row r="508" spans="1:17" ht="15" customHeight="1" x14ac:dyDescent="0.25">
      <c r="A508" s="24"/>
      <c r="B508" s="24"/>
      <c r="C508" s="24"/>
      <c r="D508" s="166"/>
      <c r="E508" s="148" t="s">
        <v>98</v>
      </c>
      <c r="F508" s="61">
        <v>2</v>
      </c>
      <c r="G508" s="61">
        <v>80</v>
      </c>
      <c r="H508" s="153" t="s">
        <v>18</v>
      </c>
      <c r="I508" s="19">
        <f t="shared" si="66"/>
        <v>160</v>
      </c>
      <c r="J508" s="26"/>
      <c r="K508" s="166"/>
      <c r="L508" s="17" t="s">
        <v>65</v>
      </c>
      <c r="M508" s="61">
        <v>3</v>
      </c>
      <c r="N508" s="61">
        <v>85</v>
      </c>
      <c r="O508" s="153" t="s">
        <v>20</v>
      </c>
      <c r="P508" s="23">
        <f t="shared" si="67"/>
        <v>204</v>
      </c>
      <c r="Q508" s="166"/>
    </row>
    <row r="509" spans="1:17" ht="15" customHeight="1" x14ac:dyDescent="0.25">
      <c r="A509" s="24"/>
      <c r="B509" s="24"/>
      <c r="C509" s="24"/>
      <c r="D509" s="166"/>
      <c r="E509" s="148" t="s">
        <v>100</v>
      </c>
      <c r="F509" s="61">
        <v>2</v>
      </c>
      <c r="G509" s="61">
        <v>91</v>
      </c>
      <c r="H509" s="153" t="s">
        <v>18</v>
      </c>
      <c r="I509" s="19">
        <f t="shared" si="66"/>
        <v>182</v>
      </c>
      <c r="J509" s="26"/>
      <c r="K509" s="166"/>
      <c r="L509" s="17"/>
      <c r="M509" s="17"/>
      <c r="N509" s="18"/>
      <c r="O509" s="153"/>
      <c r="P509" s="23">
        <f t="shared" si="67"/>
        <v>0</v>
      </c>
      <c r="Q509" s="166"/>
    </row>
    <row r="510" spans="1:17" ht="15" customHeight="1" x14ac:dyDescent="0.25">
      <c r="A510" s="24"/>
      <c r="B510" s="24"/>
      <c r="C510" s="24"/>
      <c r="D510" s="166"/>
      <c r="E510" s="148" t="s">
        <v>101</v>
      </c>
      <c r="F510" s="61">
        <v>2</v>
      </c>
      <c r="G510" s="61">
        <v>92</v>
      </c>
      <c r="H510" s="153" t="s">
        <v>18</v>
      </c>
      <c r="I510" s="19">
        <f t="shared" si="66"/>
        <v>184</v>
      </c>
      <c r="J510" s="20"/>
      <c r="K510" s="166"/>
      <c r="L510" s="21"/>
      <c r="M510" s="21"/>
      <c r="N510" s="21"/>
      <c r="O510" s="153"/>
      <c r="P510" s="23">
        <f t="shared" si="67"/>
        <v>0</v>
      </c>
      <c r="Q510" s="166"/>
    </row>
    <row r="511" spans="1:17" ht="15" customHeight="1" x14ac:dyDescent="0.25">
      <c r="A511" s="24"/>
      <c r="B511" s="24"/>
      <c r="C511" s="24"/>
      <c r="D511" s="166"/>
      <c r="E511" s="148" t="s">
        <v>102</v>
      </c>
      <c r="F511" s="61">
        <v>2</v>
      </c>
      <c r="G511" s="61">
        <v>90</v>
      </c>
      <c r="H511" s="22" t="s">
        <v>18</v>
      </c>
      <c r="I511" s="19">
        <f t="shared" si="66"/>
        <v>180</v>
      </c>
      <c r="J511" s="26"/>
      <c r="K511" s="166"/>
      <c r="L511" s="21"/>
      <c r="M511" s="25"/>
      <c r="N511" s="25"/>
      <c r="O511" s="153"/>
      <c r="P511" s="23">
        <f t="shared" si="67"/>
        <v>0</v>
      </c>
      <c r="Q511" s="166"/>
    </row>
    <row r="512" spans="1:17" ht="15" customHeight="1" x14ac:dyDescent="0.25">
      <c r="A512" s="24"/>
      <c r="B512" s="24"/>
      <c r="C512" s="24"/>
      <c r="D512" s="166"/>
      <c r="E512" s="148" t="s">
        <v>23</v>
      </c>
      <c r="F512" s="61">
        <v>2</v>
      </c>
      <c r="G512" s="61">
        <v>91</v>
      </c>
      <c r="H512" s="22" t="s">
        <v>24</v>
      </c>
      <c r="I512" s="19">
        <f t="shared" si="66"/>
        <v>182</v>
      </c>
      <c r="J512" s="26"/>
      <c r="K512" s="166"/>
      <c r="L512" s="21"/>
      <c r="M512" s="25"/>
      <c r="N512" s="25"/>
      <c r="O512" s="153"/>
      <c r="P512" s="23">
        <f t="shared" si="67"/>
        <v>0</v>
      </c>
      <c r="Q512" s="166"/>
    </row>
    <row r="513" spans="1:17" ht="15" customHeight="1" x14ac:dyDescent="0.25">
      <c r="A513" s="24"/>
      <c r="B513" s="24"/>
      <c r="C513" s="24"/>
      <c r="D513" s="166"/>
      <c r="E513" s="148" t="s">
        <v>33</v>
      </c>
      <c r="F513" s="61">
        <v>1</v>
      </c>
      <c r="G513" s="61">
        <v>88</v>
      </c>
      <c r="H513" s="22" t="s">
        <v>18</v>
      </c>
      <c r="I513" s="19">
        <f t="shared" si="66"/>
        <v>88</v>
      </c>
      <c r="J513" s="20"/>
      <c r="K513" s="166"/>
      <c r="L513" s="21"/>
      <c r="M513" s="25"/>
      <c r="N513" s="25"/>
      <c r="O513" s="153"/>
      <c r="P513" s="23">
        <f t="shared" si="67"/>
        <v>0</v>
      </c>
      <c r="Q513" s="166"/>
    </row>
    <row r="514" spans="1:17" ht="15" customHeight="1" x14ac:dyDescent="0.25">
      <c r="A514" s="24"/>
      <c r="B514" s="24"/>
      <c r="C514" s="24"/>
      <c r="D514" s="166"/>
      <c r="E514" s="148"/>
      <c r="F514" s="18"/>
      <c r="G514" s="18"/>
      <c r="H514" s="22"/>
      <c r="I514" s="19">
        <f t="shared" si="66"/>
        <v>0</v>
      </c>
      <c r="J514" s="20"/>
      <c r="K514" s="166"/>
      <c r="L514" s="21"/>
      <c r="M514" s="25"/>
      <c r="N514" s="25"/>
      <c r="O514" s="153"/>
      <c r="P514" s="23">
        <f t="shared" si="67"/>
        <v>0</v>
      </c>
      <c r="Q514" s="166"/>
    </row>
    <row r="515" spans="1:17" ht="15" customHeight="1" x14ac:dyDescent="0.25">
      <c r="A515" s="24"/>
      <c r="B515" s="24"/>
      <c r="C515" s="24"/>
      <c r="D515" s="166"/>
      <c r="E515" s="148"/>
      <c r="F515" s="27"/>
      <c r="G515" s="17"/>
      <c r="H515" s="22"/>
      <c r="I515" s="19">
        <f t="shared" si="66"/>
        <v>0</v>
      </c>
      <c r="J515" s="20"/>
      <c r="K515" s="166"/>
      <c r="L515" s="28"/>
      <c r="M515" s="18"/>
      <c r="N515" s="18"/>
      <c r="O515" s="153"/>
      <c r="P515" s="23">
        <f t="shared" si="67"/>
        <v>0</v>
      </c>
      <c r="Q515" s="166"/>
    </row>
    <row r="516" spans="1:17" ht="15" customHeight="1" x14ac:dyDescent="0.25">
      <c r="A516" s="24"/>
      <c r="B516" s="24"/>
      <c r="C516" s="24"/>
      <c r="D516" s="167"/>
      <c r="E516" s="149"/>
      <c r="F516" s="18"/>
      <c r="G516" s="18"/>
      <c r="H516" s="153"/>
      <c r="I516" s="19">
        <f t="shared" si="66"/>
        <v>0</v>
      </c>
      <c r="J516" s="20"/>
      <c r="K516" s="167"/>
      <c r="L516" s="17"/>
      <c r="M516" s="18"/>
      <c r="N516" s="18"/>
      <c r="O516" s="153"/>
      <c r="P516" s="23">
        <f t="shared" si="67"/>
        <v>0</v>
      </c>
      <c r="Q516" s="166"/>
    </row>
    <row r="517" spans="1:17" ht="15.75" customHeight="1" thickBot="1" x14ac:dyDescent="0.3">
      <c r="A517" s="29"/>
      <c r="B517" s="29"/>
      <c r="C517" s="29"/>
      <c r="D517" s="30"/>
      <c r="E517" s="150"/>
      <c r="F517" s="32">
        <f>SUM(F505:F516)</f>
        <v>16</v>
      </c>
      <c r="G517" s="32">
        <f>SUM(G505:G516)</f>
        <v>806</v>
      </c>
      <c r="H517" s="154"/>
      <c r="I517" s="33">
        <f>SUM(I505:I516)</f>
        <v>1435</v>
      </c>
      <c r="J517" s="34"/>
      <c r="K517" s="30"/>
      <c r="L517" s="31"/>
      <c r="M517" s="32">
        <f>SUM(M505:M516)</f>
        <v>8</v>
      </c>
      <c r="N517" s="32">
        <f>SUM(N505:N516)</f>
        <v>342</v>
      </c>
      <c r="O517" s="154"/>
      <c r="P517" s="32">
        <f>SUM(P505:P516)</f>
        <v>555.20000000000005</v>
      </c>
      <c r="Q517" s="167"/>
    </row>
    <row r="518" spans="1:17" ht="15.75" customHeight="1" thickTop="1" thickBot="1" x14ac:dyDescent="0.25"/>
    <row r="519" spans="1:17" ht="26.25" customHeight="1" thickTop="1" x14ac:dyDescent="0.2">
      <c r="A519" s="9" t="s">
        <v>7</v>
      </c>
      <c r="B519" s="10" t="s">
        <v>8</v>
      </c>
      <c r="C519" s="10"/>
      <c r="D519" s="165"/>
      <c r="E519" s="147" t="s">
        <v>9</v>
      </c>
      <c r="F519" s="11" t="s">
        <v>10</v>
      </c>
      <c r="G519" s="11" t="s">
        <v>11</v>
      </c>
      <c r="H519" s="152"/>
      <c r="I519" s="11" t="s">
        <v>12</v>
      </c>
      <c r="J519" s="12"/>
      <c r="K519" s="165" t="s">
        <v>13</v>
      </c>
      <c r="L519" s="11" t="s">
        <v>9</v>
      </c>
      <c r="M519" s="11" t="s">
        <v>10</v>
      </c>
      <c r="N519" s="11" t="s">
        <v>11</v>
      </c>
      <c r="O519" s="152"/>
      <c r="P519" s="11" t="s">
        <v>14</v>
      </c>
      <c r="Q519" s="13" t="s">
        <v>15</v>
      </c>
    </row>
    <row r="520" spans="1:17" x14ac:dyDescent="0.2">
      <c r="A520" s="14">
        <v>35</v>
      </c>
      <c r="B520" s="15" t="s">
        <v>110</v>
      </c>
      <c r="C520" s="15"/>
      <c r="D520" s="166"/>
      <c r="E520" s="148" t="s">
        <v>26</v>
      </c>
      <c r="F520" s="61">
        <v>1</v>
      </c>
      <c r="G520" s="61">
        <v>80</v>
      </c>
      <c r="H520" s="153" t="s">
        <v>24</v>
      </c>
      <c r="I520" s="19">
        <f t="shared" ref="I520:I531" si="68">F520*G520</f>
        <v>80</v>
      </c>
      <c r="J520" s="20"/>
      <c r="K520" s="166"/>
      <c r="L520" s="16" t="s">
        <v>87</v>
      </c>
      <c r="M520" s="62">
        <v>1</v>
      </c>
      <c r="N520" s="21">
        <v>90</v>
      </c>
      <c r="O520" s="22" t="s">
        <v>28</v>
      </c>
      <c r="P520" s="23">
        <f t="shared" ref="P520:P531" si="69">M520*N520*0.8</f>
        <v>72</v>
      </c>
      <c r="Q520" s="168">
        <f>(I532+P532)/(F532+(0.8*M532))</f>
        <v>86.641791044776113</v>
      </c>
    </row>
    <row r="521" spans="1:17" ht="15" customHeight="1" x14ac:dyDescent="0.25">
      <c r="A521" s="24"/>
      <c r="B521" s="24"/>
      <c r="C521" s="24"/>
      <c r="D521" s="166"/>
      <c r="E521" s="148" t="s">
        <v>97</v>
      </c>
      <c r="F521" s="63">
        <v>2</v>
      </c>
      <c r="G521" s="62">
        <v>87</v>
      </c>
      <c r="H521" s="153" t="s">
        <v>18</v>
      </c>
      <c r="I521" s="19">
        <f t="shared" si="68"/>
        <v>174</v>
      </c>
      <c r="J521" s="26"/>
      <c r="K521" s="166"/>
      <c r="L521" s="16" t="s">
        <v>17</v>
      </c>
      <c r="M521" s="62">
        <v>2</v>
      </c>
      <c r="N521" s="62">
        <v>86</v>
      </c>
      <c r="O521" s="153" t="s">
        <v>20</v>
      </c>
      <c r="P521" s="23">
        <f t="shared" si="69"/>
        <v>137.6</v>
      </c>
      <c r="Q521" s="166"/>
    </row>
    <row r="522" spans="1:17" ht="15" customHeight="1" x14ac:dyDescent="0.25">
      <c r="A522" s="24"/>
      <c r="B522" s="24"/>
      <c r="C522" s="24"/>
      <c r="D522" s="166"/>
      <c r="E522" s="148" t="s">
        <v>104</v>
      </c>
      <c r="F522" s="62">
        <v>2</v>
      </c>
      <c r="G522" s="62">
        <v>96</v>
      </c>
      <c r="H522" s="153" t="s">
        <v>18</v>
      </c>
      <c r="I522" s="19">
        <f t="shared" si="68"/>
        <v>192</v>
      </c>
      <c r="J522" s="26"/>
      <c r="K522" s="166"/>
      <c r="L522" s="17" t="s">
        <v>51</v>
      </c>
      <c r="M522" s="61">
        <v>2</v>
      </c>
      <c r="N522" s="61">
        <v>95</v>
      </c>
      <c r="O522" s="153" t="s">
        <v>76</v>
      </c>
      <c r="P522" s="23">
        <f t="shared" si="69"/>
        <v>152</v>
      </c>
      <c r="Q522" s="166"/>
    </row>
    <row r="523" spans="1:17" ht="15" customHeight="1" x14ac:dyDescent="0.25">
      <c r="A523" s="24"/>
      <c r="B523" s="24"/>
      <c r="C523" s="24"/>
      <c r="D523" s="166"/>
      <c r="E523" s="148" t="s">
        <v>23</v>
      </c>
      <c r="F523" s="61">
        <v>2</v>
      </c>
      <c r="G523" s="61">
        <v>89</v>
      </c>
      <c r="H523" s="153" t="s">
        <v>24</v>
      </c>
      <c r="I523" s="19">
        <f t="shared" si="68"/>
        <v>178</v>
      </c>
      <c r="J523" s="26"/>
      <c r="K523" s="166"/>
      <c r="L523" s="17" t="s">
        <v>22</v>
      </c>
      <c r="M523" s="61">
        <v>2</v>
      </c>
      <c r="N523" s="61">
        <v>93</v>
      </c>
      <c r="O523" s="153" t="s">
        <v>20</v>
      </c>
      <c r="P523" s="23">
        <f t="shared" si="69"/>
        <v>148.80000000000001</v>
      </c>
      <c r="Q523" s="166"/>
    </row>
    <row r="524" spans="1:17" ht="15" customHeight="1" x14ac:dyDescent="0.25">
      <c r="A524" s="24"/>
      <c r="B524" s="24"/>
      <c r="C524" s="24"/>
      <c r="D524" s="166"/>
      <c r="E524" s="148" t="s">
        <v>98</v>
      </c>
      <c r="F524" s="61">
        <v>2</v>
      </c>
      <c r="G524" s="61">
        <v>83</v>
      </c>
      <c r="H524" s="153" t="s">
        <v>18</v>
      </c>
      <c r="I524" s="19">
        <f t="shared" si="68"/>
        <v>166</v>
      </c>
      <c r="J524" s="26"/>
      <c r="K524" s="166"/>
      <c r="L524" s="17" t="s">
        <v>38</v>
      </c>
      <c r="M524" s="61">
        <v>2</v>
      </c>
      <c r="N524" s="61">
        <v>90</v>
      </c>
      <c r="O524" s="153" t="s">
        <v>20</v>
      </c>
      <c r="P524" s="23">
        <f t="shared" si="69"/>
        <v>144</v>
      </c>
      <c r="Q524" s="166"/>
    </row>
    <row r="525" spans="1:17" ht="15" customHeight="1" x14ac:dyDescent="0.25">
      <c r="A525" s="24"/>
      <c r="B525" s="24"/>
      <c r="C525" s="24"/>
      <c r="D525" s="166"/>
      <c r="E525" s="148" t="s">
        <v>100</v>
      </c>
      <c r="F525" s="61">
        <v>2</v>
      </c>
      <c r="G525" s="61">
        <v>78</v>
      </c>
      <c r="H525" s="153" t="s">
        <v>18</v>
      </c>
      <c r="I525" s="19">
        <f t="shared" si="68"/>
        <v>156</v>
      </c>
      <c r="J525" s="20"/>
      <c r="K525" s="166"/>
      <c r="L525" s="21" t="s">
        <v>45</v>
      </c>
      <c r="M525" s="62">
        <v>2</v>
      </c>
      <c r="N525" s="62">
        <v>91</v>
      </c>
      <c r="O525" s="153" t="s">
        <v>20</v>
      </c>
      <c r="P525" s="23">
        <f t="shared" si="69"/>
        <v>145.6</v>
      </c>
      <c r="Q525" s="166"/>
    </row>
    <row r="526" spans="1:17" ht="15" customHeight="1" x14ac:dyDescent="0.25">
      <c r="A526" s="24"/>
      <c r="B526" s="24"/>
      <c r="C526" s="24"/>
      <c r="D526" s="166"/>
      <c r="E526" s="148" t="s">
        <v>35</v>
      </c>
      <c r="F526" s="61">
        <v>1</v>
      </c>
      <c r="G526" s="61">
        <v>80</v>
      </c>
      <c r="H526" s="22" t="s">
        <v>24</v>
      </c>
      <c r="I526" s="19">
        <f t="shared" si="68"/>
        <v>80</v>
      </c>
      <c r="J526" s="26"/>
      <c r="K526" s="166"/>
      <c r="L526" s="21"/>
      <c r="M526" s="25"/>
      <c r="N526" s="25"/>
      <c r="O526" s="153"/>
      <c r="P526" s="23">
        <f t="shared" si="69"/>
        <v>0</v>
      </c>
      <c r="Q526" s="166"/>
    </row>
    <row r="527" spans="1:17" ht="15" customHeight="1" x14ac:dyDescent="0.25">
      <c r="A527" s="24"/>
      <c r="B527" s="24"/>
      <c r="C527" s="24"/>
      <c r="D527" s="166"/>
      <c r="E527" s="148" t="s">
        <v>37</v>
      </c>
      <c r="F527" s="61">
        <v>1</v>
      </c>
      <c r="G527" s="61">
        <v>85</v>
      </c>
      <c r="H527" s="22" t="s">
        <v>24</v>
      </c>
      <c r="I527" s="19">
        <f t="shared" si="68"/>
        <v>85</v>
      </c>
      <c r="J527" s="26"/>
      <c r="K527" s="166"/>
      <c r="L527" s="21"/>
      <c r="M527" s="25"/>
      <c r="N527" s="25"/>
      <c r="O527" s="153"/>
      <c r="P527" s="23">
        <f t="shared" si="69"/>
        <v>0</v>
      </c>
      <c r="Q527" s="166"/>
    </row>
    <row r="528" spans="1:17" ht="15" customHeight="1" x14ac:dyDescent="0.25">
      <c r="A528" s="24"/>
      <c r="B528" s="24"/>
      <c r="C528" s="24"/>
      <c r="D528" s="166"/>
      <c r="E528" s="148" t="s">
        <v>101</v>
      </c>
      <c r="F528" s="61">
        <v>2</v>
      </c>
      <c r="G528" s="61">
        <v>74</v>
      </c>
      <c r="H528" s="22" t="s">
        <v>18</v>
      </c>
      <c r="I528" s="19">
        <f t="shared" si="68"/>
        <v>148</v>
      </c>
      <c r="J528" s="20"/>
      <c r="K528" s="166"/>
      <c r="L528" s="21"/>
      <c r="M528" s="25"/>
      <c r="N528" s="25"/>
      <c r="O528" s="153"/>
      <c r="P528" s="23">
        <f t="shared" si="69"/>
        <v>0</v>
      </c>
      <c r="Q528" s="166"/>
    </row>
    <row r="529" spans="1:17" ht="15" customHeight="1" x14ac:dyDescent="0.25">
      <c r="A529" s="24"/>
      <c r="B529" s="24"/>
      <c r="C529" s="24"/>
      <c r="D529" s="166"/>
      <c r="E529" s="148" t="s">
        <v>102</v>
      </c>
      <c r="F529" s="61">
        <v>2</v>
      </c>
      <c r="G529" s="61">
        <v>89</v>
      </c>
      <c r="H529" s="22" t="s">
        <v>18</v>
      </c>
      <c r="I529" s="19">
        <f t="shared" si="68"/>
        <v>178</v>
      </c>
      <c r="J529" s="20"/>
      <c r="K529" s="166"/>
      <c r="L529" s="21"/>
      <c r="M529" s="25"/>
      <c r="N529" s="25"/>
      <c r="O529" s="153"/>
      <c r="P529" s="23">
        <f t="shared" si="69"/>
        <v>0</v>
      </c>
      <c r="Q529" s="166"/>
    </row>
    <row r="530" spans="1:17" ht="15" customHeight="1" x14ac:dyDescent="0.25">
      <c r="A530" s="24"/>
      <c r="B530" s="24"/>
      <c r="C530" s="24"/>
      <c r="D530" s="166"/>
      <c r="E530" s="148" t="s">
        <v>33</v>
      </c>
      <c r="F530" s="63">
        <v>1</v>
      </c>
      <c r="G530" s="61">
        <v>85</v>
      </c>
      <c r="H530" s="22" t="s">
        <v>18</v>
      </c>
      <c r="I530" s="19">
        <f t="shared" si="68"/>
        <v>85</v>
      </c>
      <c r="J530" s="20"/>
      <c r="K530" s="166"/>
      <c r="L530" s="28"/>
      <c r="M530" s="18"/>
      <c r="N530" s="18"/>
      <c r="O530" s="153"/>
      <c r="P530" s="23">
        <f t="shared" si="69"/>
        <v>0</v>
      </c>
      <c r="Q530" s="166"/>
    </row>
    <row r="531" spans="1:17" ht="15" customHeight="1" x14ac:dyDescent="0.25">
      <c r="A531" s="24"/>
      <c r="B531" s="24"/>
      <c r="C531" s="24"/>
      <c r="D531" s="167"/>
      <c r="E531" s="149"/>
      <c r="F531" s="18"/>
      <c r="G531" s="18"/>
      <c r="H531" s="153"/>
      <c r="I531" s="19">
        <f t="shared" si="68"/>
        <v>0</v>
      </c>
      <c r="J531" s="20"/>
      <c r="K531" s="167"/>
      <c r="L531" s="17"/>
      <c r="M531" s="18"/>
      <c r="N531" s="18"/>
      <c r="O531" s="153"/>
      <c r="P531" s="23">
        <f t="shared" si="69"/>
        <v>0</v>
      </c>
      <c r="Q531" s="166"/>
    </row>
    <row r="532" spans="1:17" ht="15.75" customHeight="1" thickBot="1" x14ac:dyDescent="0.3">
      <c r="A532" s="29"/>
      <c r="B532" s="29"/>
      <c r="C532" s="29"/>
      <c r="D532" s="30"/>
      <c r="E532" s="150"/>
      <c r="F532" s="32">
        <f>SUM(F520:F531)</f>
        <v>18</v>
      </c>
      <c r="G532" s="32">
        <f>SUM(G520:G531)</f>
        <v>926</v>
      </c>
      <c r="H532" s="154"/>
      <c r="I532" s="33">
        <f>SUM(I520:I531)</f>
        <v>1522</v>
      </c>
      <c r="J532" s="34"/>
      <c r="K532" s="30"/>
      <c r="L532" s="31"/>
      <c r="M532" s="32">
        <f>SUM(M520:M531)</f>
        <v>11</v>
      </c>
      <c r="N532" s="32">
        <f>SUM(N520:N531)</f>
        <v>545</v>
      </c>
      <c r="O532" s="154"/>
      <c r="P532" s="32">
        <f>SUM(P520:P531)</f>
        <v>800.00000000000011</v>
      </c>
      <c r="Q532" s="167"/>
    </row>
    <row r="533" spans="1:17" ht="15.75" customHeight="1" thickTop="1" thickBot="1" x14ac:dyDescent="0.25"/>
    <row r="534" spans="1:17" ht="26.25" customHeight="1" thickTop="1" x14ac:dyDescent="0.2">
      <c r="A534" s="9" t="s">
        <v>7</v>
      </c>
      <c r="B534" s="10" t="s">
        <v>8</v>
      </c>
      <c r="C534" s="10"/>
      <c r="D534" s="165"/>
      <c r="E534" s="147" t="s">
        <v>9</v>
      </c>
      <c r="F534" s="11" t="s">
        <v>10</v>
      </c>
      <c r="G534" s="11" t="s">
        <v>11</v>
      </c>
      <c r="H534" s="152"/>
      <c r="I534" s="11" t="s">
        <v>12</v>
      </c>
      <c r="J534" s="12"/>
      <c r="K534" s="165" t="s">
        <v>13</v>
      </c>
      <c r="L534" s="11" t="s">
        <v>9</v>
      </c>
      <c r="M534" s="11" t="s">
        <v>10</v>
      </c>
      <c r="N534" s="11" t="s">
        <v>11</v>
      </c>
      <c r="O534" s="152"/>
      <c r="P534" s="11" t="s">
        <v>14</v>
      </c>
      <c r="Q534" s="13" t="s">
        <v>15</v>
      </c>
    </row>
    <row r="535" spans="1:17" x14ac:dyDescent="0.2">
      <c r="A535" s="14">
        <v>36</v>
      </c>
      <c r="B535" s="15" t="s">
        <v>111</v>
      </c>
      <c r="C535" s="15"/>
      <c r="D535" s="166"/>
      <c r="E535" s="148" t="s">
        <v>97</v>
      </c>
      <c r="F535" s="61">
        <v>2</v>
      </c>
      <c r="G535" s="61">
        <v>87</v>
      </c>
      <c r="H535" s="153" t="s">
        <v>18</v>
      </c>
      <c r="I535" s="19">
        <f t="shared" ref="I535:I546" si="70">F535*G535</f>
        <v>174</v>
      </c>
      <c r="J535" s="20"/>
      <c r="K535" s="166"/>
      <c r="L535" s="16" t="s">
        <v>62</v>
      </c>
      <c r="M535" s="62">
        <v>2</v>
      </c>
      <c r="N535" s="62">
        <v>95</v>
      </c>
      <c r="O535" s="22" t="s">
        <v>76</v>
      </c>
      <c r="P535" s="23">
        <f t="shared" ref="P535:P546" si="71">M535*N535*0.8</f>
        <v>152</v>
      </c>
      <c r="Q535" s="168">
        <f>(I547+P547)/(F547+(0.8*M547))</f>
        <v>86.022388059701498</v>
      </c>
    </row>
    <row r="536" spans="1:17" ht="15" customHeight="1" x14ac:dyDescent="0.25">
      <c r="A536" s="24"/>
      <c r="B536" s="24"/>
      <c r="C536" s="24"/>
      <c r="D536" s="166"/>
      <c r="E536" s="148" t="s">
        <v>104</v>
      </c>
      <c r="F536" s="63">
        <v>2</v>
      </c>
      <c r="G536" s="62">
        <v>91</v>
      </c>
      <c r="H536" s="153" t="s">
        <v>18</v>
      </c>
      <c r="I536" s="19">
        <f t="shared" si="70"/>
        <v>182</v>
      </c>
      <c r="J536" s="26"/>
      <c r="K536" s="166"/>
      <c r="L536" s="16" t="s">
        <v>17</v>
      </c>
      <c r="M536" s="62">
        <v>2</v>
      </c>
      <c r="N536" s="62">
        <v>85</v>
      </c>
      <c r="O536" s="153" t="s">
        <v>20</v>
      </c>
      <c r="P536" s="23">
        <f t="shared" si="71"/>
        <v>136</v>
      </c>
      <c r="Q536" s="166"/>
    </row>
    <row r="537" spans="1:17" ht="15" customHeight="1" x14ac:dyDescent="0.25">
      <c r="A537" s="24"/>
      <c r="B537" s="24"/>
      <c r="C537" s="24"/>
      <c r="D537" s="166"/>
      <c r="E537" s="148" t="s">
        <v>35</v>
      </c>
      <c r="F537" s="62">
        <v>1</v>
      </c>
      <c r="G537" s="21">
        <v>75</v>
      </c>
      <c r="H537" s="153" t="s">
        <v>24</v>
      </c>
      <c r="I537" s="19">
        <f t="shared" si="70"/>
        <v>75</v>
      </c>
      <c r="J537" s="26"/>
      <c r="K537" s="166"/>
      <c r="L537" s="17" t="s">
        <v>22</v>
      </c>
      <c r="M537" s="61">
        <v>2</v>
      </c>
      <c r="N537" s="61">
        <v>98</v>
      </c>
      <c r="O537" s="153" t="s">
        <v>20</v>
      </c>
      <c r="P537" s="23">
        <f t="shared" si="71"/>
        <v>156.80000000000001</v>
      </c>
      <c r="Q537" s="166"/>
    </row>
    <row r="538" spans="1:17" ht="15" customHeight="1" x14ac:dyDescent="0.25">
      <c r="A538" s="24"/>
      <c r="B538" s="24"/>
      <c r="C538" s="24"/>
      <c r="D538" s="166"/>
      <c r="E538" s="148" t="s">
        <v>37</v>
      </c>
      <c r="F538" s="61">
        <v>1</v>
      </c>
      <c r="G538" s="17">
        <v>75</v>
      </c>
      <c r="H538" s="153" t="s">
        <v>24</v>
      </c>
      <c r="I538" s="19">
        <f t="shared" si="70"/>
        <v>75</v>
      </c>
      <c r="J538" s="26"/>
      <c r="K538" s="166"/>
      <c r="L538" s="17" t="s">
        <v>50</v>
      </c>
      <c r="M538" s="61">
        <v>2</v>
      </c>
      <c r="N538" s="61">
        <v>90</v>
      </c>
      <c r="O538" s="153" t="s">
        <v>20</v>
      </c>
      <c r="P538" s="23">
        <f t="shared" si="71"/>
        <v>144</v>
      </c>
      <c r="Q538" s="166"/>
    </row>
    <row r="539" spans="1:17" ht="15" customHeight="1" x14ac:dyDescent="0.25">
      <c r="A539" s="24"/>
      <c r="B539" s="24"/>
      <c r="C539" s="24"/>
      <c r="D539" s="166"/>
      <c r="E539" s="148" t="s">
        <v>98</v>
      </c>
      <c r="F539" s="61">
        <v>2</v>
      </c>
      <c r="G539" s="61">
        <v>80</v>
      </c>
      <c r="H539" s="153" t="s">
        <v>18</v>
      </c>
      <c r="I539" s="19">
        <f t="shared" si="70"/>
        <v>160</v>
      </c>
      <c r="J539" s="26"/>
      <c r="K539" s="166"/>
      <c r="L539" s="17" t="s">
        <v>39</v>
      </c>
      <c r="M539" s="61">
        <v>1</v>
      </c>
      <c r="N539" s="61">
        <v>87</v>
      </c>
      <c r="O539" s="153" t="s">
        <v>28</v>
      </c>
      <c r="P539" s="23">
        <f t="shared" si="71"/>
        <v>69.600000000000009</v>
      </c>
      <c r="Q539" s="166"/>
    </row>
    <row r="540" spans="1:17" ht="15" customHeight="1" x14ac:dyDescent="0.25">
      <c r="A540" s="24"/>
      <c r="B540" s="24"/>
      <c r="C540" s="24"/>
      <c r="D540" s="166"/>
      <c r="E540" s="148" t="s">
        <v>100</v>
      </c>
      <c r="F540" s="61">
        <v>2</v>
      </c>
      <c r="G540" s="61">
        <v>70</v>
      </c>
      <c r="H540" s="153" t="s">
        <v>18</v>
      </c>
      <c r="I540" s="19">
        <f t="shared" si="70"/>
        <v>140</v>
      </c>
      <c r="J540" s="20"/>
      <c r="K540" s="166"/>
      <c r="L540" s="21" t="s">
        <v>38</v>
      </c>
      <c r="M540" s="62">
        <v>2</v>
      </c>
      <c r="N540" s="62">
        <v>85</v>
      </c>
      <c r="O540" s="153" t="s">
        <v>20</v>
      </c>
      <c r="P540" s="23">
        <f t="shared" si="71"/>
        <v>136</v>
      </c>
      <c r="Q540" s="166"/>
    </row>
    <row r="541" spans="1:17" ht="15" customHeight="1" x14ac:dyDescent="0.25">
      <c r="A541" s="24"/>
      <c r="B541" s="24"/>
      <c r="C541" s="24"/>
      <c r="D541" s="166"/>
      <c r="E541" s="148" t="s">
        <v>23</v>
      </c>
      <c r="F541" s="61">
        <v>2</v>
      </c>
      <c r="G541" s="61">
        <v>91</v>
      </c>
      <c r="H541" s="22" t="s">
        <v>24</v>
      </c>
      <c r="I541" s="19">
        <f t="shared" si="70"/>
        <v>182</v>
      </c>
      <c r="J541" s="26"/>
      <c r="K541" s="166"/>
      <c r="L541" s="21"/>
      <c r="M541" s="25"/>
      <c r="N541" s="25"/>
      <c r="O541" s="153"/>
      <c r="P541" s="23">
        <f t="shared" si="71"/>
        <v>0</v>
      </c>
      <c r="Q541" s="166"/>
    </row>
    <row r="542" spans="1:17" ht="15" customHeight="1" x14ac:dyDescent="0.25">
      <c r="A542" s="24"/>
      <c r="B542" s="24"/>
      <c r="C542" s="24"/>
      <c r="D542" s="166"/>
      <c r="E542" s="148" t="s">
        <v>26</v>
      </c>
      <c r="F542" s="61">
        <v>1</v>
      </c>
      <c r="G542" s="61">
        <v>84</v>
      </c>
      <c r="H542" s="22" t="s">
        <v>24</v>
      </c>
      <c r="I542" s="19">
        <f t="shared" si="70"/>
        <v>84</v>
      </c>
      <c r="J542" s="26"/>
      <c r="K542" s="166"/>
      <c r="L542" s="21"/>
      <c r="M542" s="25"/>
      <c r="N542" s="25"/>
      <c r="O542" s="153"/>
      <c r="P542" s="23">
        <f t="shared" si="71"/>
        <v>0</v>
      </c>
      <c r="Q542" s="166"/>
    </row>
    <row r="543" spans="1:17" ht="15" customHeight="1" x14ac:dyDescent="0.25">
      <c r="A543" s="24"/>
      <c r="B543" s="24"/>
      <c r="C543" s="24"/>
      <c r="D543" s="166"/>
      <c r="E543" s="148" t="s">
        <v>101</v>
      </c>
      <c r="F543" s="61">
        <v>2</v>
      </c>
      <c r="G543" s="61">
        <v>90</v>
      </c>
      <c r="H543" s="22" t="s">
        <v>18</v>
      </c>
      <c r="I543" s="19">
        <f t="shared" si="70"/>
        <v>180</v>
      </c>
      <c r="J543" s="20"/>
      <c r="K543" s="166"/>
      <c r="L543" s="21"/>
      <c r="M543" s="25"/>
      <c r="N543" s="25"/>
      <c r="O543" s="153"/>
      <c r="P543" s="23">
        <f t="shared" si="71"/>
        <v>0</v>
      </c>
      <c r="Q543" s="166"/>
    </row>
    <row r="544" spans="1:17" ht="15" customHeight="1" x14ac:dyDescent="0.25">
      <c r="A544" s="24"/>
      <c r="B544" s="24"/>
      <c r="C544" s="24"/>
      <c r="D544" s="166"/>
      <c r="E544" s="148" t="s">
        <v>102</v>
      </c>
      <c r="F544" s="61">
        <v>2</v>
      </c>
      <c r="G544" s="61">
        <v>85</v>
      </c>
      <c r="H544" s="22" t="s">
        <v>18</v>
      </c>
      <c r="I544" s="19">
        <f t="shared" si="70"/>
        <v>170</v>
      </c>
      <c r="J544" s="20"/>
      <c r="K544" s="166"/>
      <c r="L544" s="21"/>
      <c r="M544" s="25"/>
      <c r="N544" s="25"/>
      <c r="O544" s="153"/>
      <c r="P544" s="23">
        <f t="shared" si="71"/>
        <v>0</v>
      </c>
      <c r="Q544" s="166"/>
    </row>
    <row r="545" spans="1:17" ht="15" customHeight="1" x14ac:dyDescent="0.25">
      <c r="A545" s="24"/>
      <c r="B545" s="24"/>
      <c r="C545" s="24"/>
      <c r="D545" s="166"/>
      <c r="E545" s="148" t="s">
        <v>33</v>
      </c>
      <c r="F545" s="63">
        <v>1</v>
      </c>
      <c r="G545" s="61">
        <v>89</v>
      </c>
      <c r="H545" s="22" t="s">
        <v>18</v>
      </c>
      <c r="I545" s="19">
        <f t="shared" si="70"/>
        <v>89</v>
      </c>
      <c r="J545" s="20"/>
      <c r="K545" s="166"/>
      <c r="L545" s="28"/>
      <c r="M545" s="18"/>
      <c r="N545" s="18"/>
      <c r="O545" s="153"/>
      <c r="P545" s="23">
        <f t="shared" si="71"/>
        <v>0</v>
      </c>
      <c r="Q545" s="166"/>
    </row>
    <row r="546" spans="1:17" ht="15" customHeight="1" x14ac:dyDescent="0.25">
      <c r="A546" s="24"/>
      <c r="B546" s="24"/>
      <c r="C546" s="24"/>
      <c r="D546" s="167"/>
      <c r="E546" s="149"/>
      <c r="F546" s="18"/>
      <c r="G546" s="18"/>
      <c r="H546" s="153"/>
      <c r="I546" s="19">
        <f t="shared" si="70"/>
        <v>0</v>
      </c>
      <c r="J546" s="20"/>
      <c r="K546" s="167"/>
      <c r="L546" s="17"/>
      <c r="M546" s="18"/>
      <c r="N546" s="18"/>
      <c r="O546" s="153"/>
      <c r="P546" s="23">
        <f t="shared" si="71"/>
        <v>0</v>
      </c>
      <c r="Q546" s="166"/>
    </row>
    <row r="547" spans="1:17" ht="15.75" customHeight="1" thickBot="1" x14ac:dyDescent="0.3">
      <c r="A547" s="29"/>
      <c r="B547" s="29"/>
      <c r="C547" s="29"/>
      <c r="D547" s="30"/>
      <c r="E547" s="150"/>
      <c r="F547" s="32">
        <f>SUM(F535:F546)</f>
        <v>18</v>
      </c>
      <c r="G547" s="32">
        <f>SUM(G535:G546)</f>
        <v>917</v>
      </c>
      <c r="H547" s="154"/>
      <c r="I547" s="33">
        <f>SUM(I535:I546)</f>
        <v>1511</v>
      </c>
      <c r="J547" s="34"/>
      <c r="K547" s="30"/>
      <c r="L547" s="31"/>
      <c r="M547" s="32">
        <f>SUM(M535:M546)</f>
        <v>11</v>
      </c>
      <c r="N547" s="32">
        <f>SUM(N535:N546)</f>
        <v>540</v>
      </c>
      <c r="O547" s="154"/>
      <c r="P547" s="32">
        <f>SUM(P535:P546)</f>
        <v>794.4</v>
      </c>
      <c r="Q547" s="167"/>
    </row>
    <row r="548" spans="1:17" ht="15.75" customHeight="1" thickTop="1" thickBot="1" x14ac:dyDescent="0.25"/>
    <row r="549" spans="1:17" ht="26.25" customHeight="1" thickTop="1" x14ac:dyDescent="0.2">
      <c r="A549" s="9" t="s">
        <v>7</v>
      </c>
      <c r="B549" s="10" t="s">
        <v>8</v>
      </c>
      <c r="C549" s="10"/>
      <c r="D549" s="165"/>
      <c r="E549" s="147" t="s">
        <v>9</v>
      </c>
      <c r="F549" s="11" t="s">
        <v>10</v>
      </c>
      <c r="G549" s="11" t="s">
        <v>11</v>
      </c>
      <c r="H549" s="152"/>
      <c r="I549" s="11" t="s">
        <v>12</v>
      </c>
      <c r="J549" s="12"/>
      <c r="K549" s="165" t="s">
        <v>13</v>
      </c>
      <c r="L549" s="11" t="s">
        <v>9</v>
      </c>
      <c r="M549" s="11" t="s">
        <v>10</v>
      </c>
      <c r="N549" s="11" t="s">
        <v>11</v>
      </c>
      <c r="O549" s="152"/>
      <c r="P549" s="11" t="s">
        <v>14</v>
      </c>
      <c r="Q549" s="13" t="s">
        <v>15</v>
      </c>
    </row>
    <row r="550" spans="1:17" x14ac:dyDescent="0.2">
      <c r="A550" s="14">
        <v>37</v>
      </c>
      <c r="B550" s="15" t="s">
        <v>112</v>
      </c>
      <c r="C550" s="15"/>
      <c r="D550" s="166"/>
      <c r="E550" s="148" t="s">
        <v>97</v>
      </c>
      <c r="F550" s="61">
        <v>2</v>
      </c>
      <c r="G550" s="61">
        <v>88</v>
      </c>
      <c r="H550" s="153" t="s">
        <v>18</v>
      </c>
      <c r="I550" s="19">
        <f t="shared" ref="I550:I561" si="72">F550*G550</f>
        <v>176</v>
      </c>
      <c r="J550" s="20"/>
      <c r="K550" s="166"/>
      <c r="L550" s="16" t="s">
        <v>22</v>
      </c>
      <c r="M550" s="62">
        <v>2</v>
      </c>
      <c r="N550" s="62">
        <v>90</v>
      </c>
      <c r="O550" s="22" t="s">
        <v>20</v>
      </c>
      <c r="P550" s="23">
        <f t="shared" ref="P550:P561" si="73">M550*N550*0.8</f>
        <v>144</v>
      </c>
      <c r="Q550" s="168">
        <f>(I562+P562)/(F562+(0.8*M562))</f>
        <v>83.880597014925371</v>
      </c>
    </row>
    <row r="551" spans="1:17" ht="15" customHeight="1" x14ac:dyDescent="0.25">
      <c r="A551" s="24"/>
      <c r="B551" s="24"/>
      <c r="C551" s="24"/>
      <c r="D551" s="166"/>
      <c r="E551" s="148" t="s">
        <v>104</v>
      </c>
      <c r="F551" s="63">
        <v>2</v>
      </c>
      <c r="G551" s="62">
        <v>90</v>
      </c>
      <c r="H551" s="153" t="s">
        <v>18</v>
      </c>
      <c r="I551" s="19">
        <f t="shared" si="72"/>
        <v>180</v>
      </c>
      <c r="J551" s="26"/>
      <c r="K551" s="166"/>
      <c r="L551" s="16" t="s">
        <v>58</v>
      </c>
      <c r="M551" s="62">
        <v>2</v>
      </c>
      <c r="N551" s="62">
        <v>87</v>
      </c>
      <c r="O551" s="153" t="s">
        <v>28</v>
      </c>
      <c r="P551" s="23">
        <f t="shared" si="73"/>
        <v>139.20000000000002</v>
      </c>
      <c r="Q551" s="166"/>
    </row>
    <row r="552" spans="1:17" ht="15" customHeight="1" x14ac:dyDescent="0.25">
      <c r="A552" s="24"/>
      <c r="B552" s="24"/>
      <c r="C552" s="24"/>
      <c r="D552" s="166"/>
      <c r="E552" s="148" t="s">
        <v>35</v>
      </c>
      <c r="F552" s="62">
        <v>1</v>
      </c>
      <c r="G552" s="21">
        <v>75</v>
      </c>
      <c r="H552" s="153" t="s">
        <v>24</v>
      </c>
      <c r="I552" s="19">
        <f t="shared" si="72"/>
        <v>75</v>
      </c>
      <c r="J552" s="26"/>
      <c r="K552" s="166"/>
      <c r="L552" s="17" t="s">
        <v>38</v>
      </c>
      <c r="M552" s="61">
        <v>2</v>
      </c>
      <c r="N552" s="61">
        <v>83</v>
      </c>
      <c r="O552" s="153" t="s">
        <v>20</v>
      </c>
      <c r="P552" s="23">
        <f t="shared" si="73"/>
        <v>132.80000000000001</v>
      </c>
      <c r="Q552" s="166"/>
    </row>
    <row r="553" spans="1:17" ht="15" customHeight="1" x14ac:dyDescent="0.25">
      <c r="A553" s="24"/>
      <c r="B553" s="24"/>
      <c r="C553" s="24"/>
      <c r="D553" s="166"/>
      <c r="E553" s="148" t="s">
        <v>37</v>
      </c>
      <c r="F553" s="61">
        <v>1</v>
      </c>
      <c r="G553" s="17">
        <v>75</v>
      </c>
      <c r="H553" s="153" t="s">
        <v>24</v>
      </c>
      <c r="I553" s="19">
        <f t="shared" si="72"/>
        <v>75</v>
      </c>
      <c r="J553" s="26"/>
      <c r="K553" s="166"/>
      <c r="L553" s="17" t="s">
        <v>45</v>
      </c>
      <c r="M553" s="61">
        <v>2</v>
      </c>
      <c r="N553" s="61">
        <v>90</v>
      </c>
      <c r="O553" s="153" t="s">
        <v>20</v>
      </c>
      <c r="P553" s="23">
        <f t="shared" si="73"/>
        <v>144</v>
      </c>
      <c r="Q553" s="166"/>
    </row>
    <row r="554" spans="1:17" ht="15" customHeight="1" x14ac:dyDescent="0.25">
      <c r="A554" s="24"/>
      <c r="B554" s="24"/>
      <c r="C554" s="24"/>
      <c r="D554" s="166"/>
      <c r="E554" s="148" t="s">
        <v>98</v>
      </c>
      <c r="F554" s="61">
        <v>2</v>
      </c>
      <c r="G554" s="61">
        <v>83</v>
      </c>
      <c r="H554" s="153" t="s">
        <v>18</v>
      </c>
      <c r="I554" s="19">
        <f t="shared" si="72"/>
        <v>166</v>
      </c>
      <c r="J554" s="26"/>
      <c r="K554" s="166"/>
      <c r="L554" s="17" t="s">
        <v>65</v>
      </c>
      <c r="M554" s="61">
        <v>3</v>
      </c>
      <c r="N554" s="61">
        <v>85</v>
      </c>
      <c r="O554" s="153" t="s">
        <v>20</v>
      </c>
      <c r="P554" s="23">
        <f t="shared" si="73"/>
        <v>204</v>
      </c>
      <c r="Q554" s="166"/>
    </row>
    <row r="555" spans="1:17" ht="15" customHeight="1" x14ac:dyDescent="0.25">
      <c r="A555" s="24"/>
      <c r="B555" s="24"/>
      <c r="C555" s="24"/>
      <c r="D555" s="166"/>
      <c r="E555" s="148" t="s">
        <v>100</v>
      </c>
      <c r="F555" s="61">
        <v>2</v>
      </c>
      <c r="G555" s="61">
        <v>73</v>
      </c>
      <c r="H555" s="153" t="s">
        <v>18</v>
      </c>
      <c r="I555" s="19">
        <f t="shared" si="72"/>
        <v>146</v>
      </c>
      <c r="J555" s="20"/>
      <c r="K555" s="166"/>
      <c r="L555" s="21"/>
      <c r="M555" s="21"/>
      <c r="N555" s="21"/>
      <c r="O555" s="153"/>
      <c r="P555" s="23">
        <f t="shared" si="73"/>
        <v>0</v>
      </c>
      <c r="Q555" s="166"/>
    </row>
    <row r="556" spans="1:17" ht="15" customHeight="1" x14ac:dyDescent="0.25">
      <c r="A556" s="24"/>
      <c r="B556" s="24"/>
      <c r="C556" s="24"/>
      <c r="D556" s="166"/>
      <c r="E556" s="148" t="s">
        <v>23</v>
      </c>
      <c r="F556" s="61">
        <v>2</v>
      </c>
      <c r="G556" s="61">
        <v>78</v>
      </c>
      <c r="H556" s="22" t="s">
        <v>24</v>
      </c>
      <c r="I556" s="19">
        <f t="shared" si="72"/>
        <v>156</v>
      </c>
      <c r="J556" s="26"/>
      <c r="K556" s="166"/>
      <c r="L556" s="21"/>
      <c r="M556" s="25"/>
      <c r="N556" s="25"/>
      <c r="O556" s="153"/>
      <c r="P556" s="23">
        <f t="shared" si="73"/>
        <v>0</v>
      </c>
      <c r="Q556" s="166"/>
    </row>
    <row r="557" spans="1:17" ht="15" customHeight="1" x14ac:dyDescent="0.25">
      <c r="A557" s="24"/>
      <c r="B557" s="24"/>
      <c r="C557" s="24"/>
      <c r="D557" s="166"/>
      <c r="E557" s="148" t="s">
        <v>26</v>
      </c>
      <c r="F557" s="61">
        <v>1</v>
      </c>
      <c r="G557" s="61">
        <v>80</v>
      </c>
      <c r="H557" s="22" t="s">
        <v>24</v>
      </c>
      <c r="I557" s="19">
        <f t="shared" si="72"/>
        <v>80</v>
      </c>
      <c r="J557" s="26"/>
      <c r="K557" s="166"/>
      <c r="L557" s="21"/>
      <c r="M557" s="25"/>
      <c r="N557" s="25"/>
      <c r="O557" s="153"/>
      <c r="P557" s="23">
        <f t="shared" si="73"/>
        <v>0</v>
      </c>
      <c r="Q557" s="166"/>
    </row>
    <row r="558" spans="1:17" ht="15" customHeight="1" x14ac:dyDescent="0.25">
      <c r="A558" s="24"/>
      <c r="B558" s="24"/>
      <c r="C558" s="24"/>
      <c r="D558" s="166"/>
      <c r="E558" s="148" t="s">
        <v>101</v>
      </c>
      <c r="F558" s="61">
        <v>2</v>
      </c>
      <c r="G558" s="61">
        <v>87</v>
      </c>
      <c r="H558" s="22" t="s">
        <v>18</v>
      </c>
      <c r="I558" s="19">
        <f t="shared" si="72"/>
        <v>174</v>
      </c>
      <c r="J558" s="20"/>
      <c r="K558" s="166"/>
      <c r="L558" s="21"/>
      <c r="M558" s="25"/>
      <c r="N558" s="25"/>
      <c r="O558" s="153"/>
      <c r="P558" s="23">
        <f t="shared" si="73"/>
        <v>0</v>
      </c>
      <c r="Q558" s="166"/>
    </row>
    <row r="559" spans="1:17" ht="15" customHeight="1" x14ac:dyDescent="0.25">
      <c r="A559" s="24"/>
      <c r="B559" s="24"/>
      <c r="C559" s="24"/>
      <c r="D559" s="166"/>
      <c r="E559" s="148" t="s">
        <v>102</v>
      </c>
      <c r="F559" s="61">
        <v>2</v>
      </c>
      <c r="G559" s="61">
        <v>86</v>
      </c>
      <c r="H559" s="22" t="s">
        <v>18</v>
      </c>
      <c r="I559" s="19">
        <f t="shared" si="72"/>
        <v>172</v>
      </c>
      <c r="J559" s="20"/>
      <c r="K559" s="166"/>
      <c r="L559" s="21"/>
      <c r="M559" s="25"/>
      <c r="N559" s="25"/>
      <c r="O559" s="153"/>
      <c r="P559" s="23">
        <f t="shared" si="73"/>
        <v>0</v>
      </c>
      <c r="Q559" s="166"/>
    </row>
    <row r="560" spans="1:17" ht="15" customHeight="1" x14ac:dyDescent="0.25">
      <c r="A560" s="24"/>
      <c r="B560" s="24"/>
      <c r="C560" s="24"/>
      <c r="D560" s="166"/>
      <c r="E560" s="148" t="s">
        <v>33</v>
      </c>
      <c r="F560" s="63">
        <v>1</v>
      </c>
      <c r="G560" s="61">
        <v>84</v>
      </c>
      <c r="H560" s="22" t="s">
        <v>18</v>
      </c>
      <c r="I560" s="19">
        <f t="shared" si="72"/>
        <v>84</v>
      </c>
      <c r="J560" s="20"/>
      <c r="K560" s="166"/>
      <c r="L560" s="28"/>
      <c r="M560" s="18"/>
      <c r="N560" s="18"/>
      <c r="O560" s="153"/>
      <c r="P560" s="23">
        <f t="shared" si="73"/>
        <v>0</v>
      </c>
      <c r="Q560" s="166"/>
    </row>
    <row r="561" spans="1:17" ht="15" customHeight="1" x14ac:dyDescent="0.25">
      <c r="A561" s="24"/>
      <c r="B561" s="24"/>
      <c r="C561" s="24"/>
      <c r="D561" s="167"/>
      <c r="E561" s="149"/>
      <c r="F561" s="18"/>
      <c r="G561" s="18"/>
      <c r="H561" s="153"/>
      <c r="I561" s="19">
        <f t="shared" si="72"/>
        <v>0</v>
      </c>
      <c r="J561" s="20"/>
      <c r="K561" s="167"/>
      <c r="L561" s="17"/>
      <c r="M561" s="18"/>
      <c r="N561" s="18"/>
      <c r="O561" s="153"/>
      <c r="P561" s="23">
        <f t="shared" si="73"/>
        <v>0</v>
      </c>
      <c r="Q561" s="166"/>
    </row>
    <row r="562" spans="1:17" ht="15.75" customHeight="1" thickBot="1" x14ac:dyDescent="0.3">
      <c r="A562" s="29"/>
      <c r="B562" s="29"/>
      <c r="C562" s="29"/>
      <c r="D562" s="30"/>
      <c r="E562" s="150"/>
      <c r="F562" s="32">
        <f>SUM(F550:F561)</f>
        <v>18</v>
      </c>
      <c r="G562" s="32">
        <f>SUM(G550:G561)</f>
        <v>899</v>
      </c>
      <c r="H562" s="154"/>
      <c r="I562" s="33">
        <f>SUM(I550:I561)</f>
        <v>1484</v>
      </c>
      <c r="J562" s="34"/>
      <c r="K562" s="30"/>
      <c r="L562" s="31"/>
      <c r="M562" s="32">
        <f>SUM(M550:M561)</f>
        <v>11</v>
      </c>
      <c r="N562" s="32">
        <f>SUM(N550:N561)</f>
        <v>435</v>
      </c>
      <c r="O562" s="154"/>
      <c r="P562" s="32">
        <f>SUM(P550:P561)</f>
        <v>764</v>
      </c>
      <c r="Q562" s="167"/>
    </row>
    <row r="563" spans="1:17" ht="15.75" customHeight="1" thickTop="1" thickBot="1" x14ac:dyDescent="0.25"/>
    <row r="564" spans="1:17" ht="26.25" customHeight="1" thickTop="1" x14ac:dyDescent="0.2">
      <c r="A564" s="9" t="s">
        <v>7</v>
      </c>
      <c r="B564" s="10" t="s">
        <v>8</v>
      </c>
      <c r="C564" s="10"/>
      <c r="D564" s="165"/>
      <c r="E564" s="147" t="s">
        <v>9</v>
      </c>
      <c r="F564" s="11" t="s">
        <v>10</v>
      </c>
      <c r="G564" s="11" t="s">
        <v>11</v>
      </c>
      <c r="H564" s="152"/>
      <c r="I564" s="11" t="s">
        <v>12</v>
      </c>
      <c r="J564" s="12"/>
      <c r="K564" s="165" t="s">
        <v>13</v>
      </c>
      <c r="L564" s="11" t="s">
        <v>9</v>
      </c>
      <c r="M564" s="11" t="s">
        <v>10</v>
      </c>
      <c r="N564" s="11" t="s">
        <v>11</v>
      </c>
      <c r="O564" s="152"/>
      <c r="P564" s="11" t="s">
        <v>14</v>
      </c>
      <c r="Q564" s="13" t="s">
        <v>15</v>
      </c>
    </row>
    <row r="565" spans="1:17" x14ac:dyDescent="0.2">
      <c r="A565" s="14">
        <v>38</v>
      </c>
      <c r="B565" s="15" t="s">
        <v>113</v>
      </c>
      <c r="C565" s="15"/>
      <c r="D565" s="166"/>
      <c r="E565" s="148" t="s">
        <v>37</v>
      </c>
      <c r="F565" s="61">
        <v>1</v>
      </c>
      <c r="G565" s="61">
        <v>81</v>
      </c>
      <c r="H565" s="153" t="s">
        <v>24</v>
      </c>
      <c r="I565" s="19">
        <f t="shared" ref="I565:I576" si="74">F565*G565</f>
        <v>81</v>
      </c>
      <c r="J565" s="20"/>
      <c r="K565" s="166"/>
      <c r="L565" s="16" t="s">
        <v>17</v>
      </c>
      <c r="M565" s="62">
        <v>2</v>
      </c>
      <c r="N565" s="62">
        <v>85</v>
      </c>
      <c r="O565" s="22" t="s">
        <v>20</v>
      </c>
      <c r="P565" s="23">
        <f t="shared" ref="P565:P576" si="75">M565*N565*0.8</f>
        <v>136</v>
      </c>
      <c r="Q565" s="168">
        <f>(I577+P577)/(F577+(0.8*M577))</f>
        <v>89.347107438016522</v>
      </c>
    </row>
    <row r="566" spans="1:17" ht="15" customHeight="1" x14ac:dyDescent="0.25">
      <c r="A566" s="24"/>
      <c r="B566" s="24"/>
      <c r="C566" s="24"/>
      <c r="D566" s="166"/>
      <c r="E566" s="148" t="s">
        <v>97</v>
      </c>
      <c r="F566" s="63">
        <v>2</v>
      </c>
      <c r="G566" s="62">
        <v>97</v>
      </c>
      <c r="H566" s="153" t="s">
        <v>18</v>
      </c>
      <c r="I566" s="19">
        <f t="shared" si="74"/>
        <v>194</v>
      </c>
      <c r="J566" s="26"/>
      <c r="K566" s="166"/>
      <c r="L566" s="16" t="s">
        <v>19</v>
      </c>
      <c r="M566" s="62">
        <v>2</v>
      </c>
      <c r="N566" s="62">
        <v>88</v>
      </c>
      <c r="O566" s="153" t="s">
        <v>20</v>
      </c>
      <c r="P566" s="23">
        <f t="shared" si="75"/>
        <v>140.80000000000001</v>
      </c>
      <c r="Q566" s="166"/>
    </row>
    <row r="567" spans="1:17" ht="15" customHeight="1" x14ac:dyDescent="0.25">
      <c r="A567" s="24"/>
      <c r="B567" s="24"/>
      <c r="C567" s="24"/>
      <c r="D567" s="166"/>
      <c r="E567" s="148" t="s">
        <v>104</v>
      </c>
      <c r="F567" s="62">
        <v>2</v>
      </c>
      <c r="G567" s="62">
        <v>95</v>
      </c>
      <c r="H567" s="153" t="s">
        <v>18</v>
      </c>
      <c r="I567" s="19">
        <f t="shared" si="74"/>
        <v>190</v>
      </c>
      <c r="J567" s="26"/>
      <c r="K567" s="166"/>
      <c r="L567" s="17" t="s">
        <v>22</v>
      </c>
      <c r="M567" s="61">
        <v>2</v>
      </c>
      <c r="N567" s="61">
        <v>90</v>
      </c>
      <c r="O567" s="153" t="s">
        <v>20</v>
      </c>
      <c r="P567" s="23">
        <f t="shared" si="75"/>
        <v>144</v>
      </c>
      <c r="Q567" s="166"/>
    </row>
    <row r="568" spans="1:17" ht="15" customHeight="1" x14ac:dyDescent="0.25">
      <c r="A568" s="24"/>
      <c r="B568" s="24"/>
      <c r="C568" s="24"/>
      <c r="D568" s="166"/>
      <c r="E568" s="148" t="s">
        <v>98</v>
      </c>
      <c r="F568" s="61">
        <v>2</v>
      </c>
      <c r="G568" s="61">
        <v>84</v>
      </c>
      <c r="H568" s="153" t="s">
        <v>18</v>
      </c>
      <c r="I568" s="19">
        <f t="shared" si="74"/>
        <v>168</v>
      </c>
      <c r="J568" s="26"/>
      <c r="K568" s="166"/>
      <c r="L568" s="17" t="s">
        <v>40</v>
      </c>
      <c r="M568" s="61">
        <v>2</v>
      </c>
      <c r="N568" s="61">
        <v>89</v>
      </c>
      <c r="O568" s="153" t="s">
        <v>20</v>
      </c>
      <c r="P568" s="23">
        <f t="shared" si="75"/>
        <v>142.4</v>
      </c>
      <c r="Q568" s="166"/>
    </row>
    <row r="569" spans="1:17" ht="15" customHeight="1" x14ac:dyDescent="0.25">
      <c r="A569" s="24"/>
      <c r="B569" s="24"/>
      <c r="C569" s="24"/>
      <c r="D569" s="166"/>
      <c r="E569" s="148" t="s">
        <v>100</v>
      </c>
      <c r="F569" s="61">
        <v>2</v>
      </c>
      <c r="G569" s="61">
        <v>82</v>
      </c>
      <c r="H569" s="153" t="s">
        <v>18</v>
      </c>
      <c r="I569" s="19">
        <f t="shared" si="74"/>
        <v>164</v>
      </c>
      <c r="J569" s="26"/>
      <c r="K569" s="166"/>
      <c r="L569" s="17" t="s">
        <v>55</v>
      </c>
      <c r="M569" s="61">
        <v>1</v>
      </c>
      <c r="N569" s="18">
        <v>75</v>
      </c>
      <c r="O569" s="153" t="s">
        <v>28</v>
      </c>
      <c r="P569" s="23">
        <f t="shared" si="75"/>
        <v>60</v>
      </c>
      <c r="Q569" s="166"/>
    </row>
    <row r="570" spans="1:17" ht="15" customHeight="1" x14ac:dyDescent="0.25">
      <c r="A570" s="24"/>
      <c r="B570" s="24"/>
      <c r="C570" s="24"/>
      <c r="D570" s="166"/>
      <c r="E570" s="148" t="s">
        <v>23</v>
      </c>
      <c r="F570" s="61">
        <v>2</v>
      </c>
      <c r="G570" s="61">
        <v>94</v>
      </c>
      <c r="H570" s="153" t="s">
        <v>24</v>
      </c>
      <c r="I570" s="19">
        <f t="shared" si="74"/>
        <v>188</v>
      </c>
      <c r="J570" s="20"/>
      <c r="K570" s="166"/>
      <c r="L570" s="21"/>
      <c r="M570" s="21"/>
      <c r="N570" s="21"/>
      <c r="O570" s="153"/>
      <c r="P570" s="23">
        <f t="shared" si="75"/>
        <v>0</v>
      </c>
      <c r="Q570" s="166"/>
    </row>
    <row r="571" spans="1:17" ht="15" customHeight="1" x14ac:dyDescent="0.25">
      <c r="A571" s="24"/>
      <c r="B571" s="24"/>
      <c r="C571" s="24"/>
      <c r="D571" s="166"/>
      <c r="E571" s="148" t="s">
        <v>26</v>
      </c>
      <c r="F571" s="61">
        <v>1</v>
      </c>
      <c r="G571" s="61">
        <v>86</v>
      </c>
      <c r="H571" s="22" t="s">
        <v>24</v>
      </c>
      <c r="I571" s="19">
        <f t="shared" si="74"/>
        <v>86</v>
      </c>
      <c r="J571" s="26"/>
      <c r="K571" s="166"/>
      <c r="L571" s="21"/>
      <c r="M571" s="25"/>
      <c r="N571" s="25"/>
      <c r="O571" s="153"/>
      <c r="P571" s="23">
        <f t="shared" si="75"/>
        <v>0</v>
      </c>
      <c r="Q571" s="166"/>
    </row>
    <row r="572" spans="1:17" ht="15" customHeight="1" x14ac:dyDescent="0.25">
      <c r="A572" s="24"/>
      <c r="B572" s="24"/>
      <c r="C572" s="24"/>
      <c r="D572" s="166"/>
      <c r="E572" s="148" t="s">
        <v>101</v>
      </c>
      <c r="F572" s="61">
        <v>2</v>
      </c>
      <c r="G572" s="61">
        <v>95</v>
      </c>
      <c r="H572" s="22" t="s">
        <v>18</v>
      </c>
      <c r="I572" s="19">
        <f t="shared" si="74"/>
        <v>190</v>
      </c>
      <c r="J572" s="26"/>
      <c r="K572" s="166"/>
      <c r="L572" s="21"/>
      <c r="M572" s="25"/>
      <c r="N572" s="25"/>
      <c r="O572" s="153"/>
      <c r="P572" s="23">
        <f t="shared" si="75"/>
        <v>0</v>
      </c>
      <c r="Q572" s="166"/>
    </row>
    <row r="573" spans="1:17" ht="15" customHeight="1" x14ac:dyDescent="0.25">
      <c r="A573" s="24"/>
      <c r="B573" s="24"/>
      <c r="C573" s="24"/>
      <c r="D573" s="166"/>
      <c r="E573" s="148" t="s">
        <v>102</v>
      </c>
      <c r="F573" s="61">
        <v>2</v>
      </c>
      <c r="G573" s="61">
        <v>95</v>
      </c>
      <c r="H573" s="22" t="s">
        <v>18</v>
      </c>
      <c r="I573" s="19">
        <f t="shared" si="74"/>
        <v>190</v>
      </c>
      <c r="J573" s="20"/>
      <c r="K573" s="166"/>
      <c r="L573" s="21"/>
      <c r="M573" s="25"/>
      <c r="N573" s="25"/>
      <c r="O573" s="153"/>
      <c r="P573" s="23">
        <f t="shared" si="75"/>
        <v>0</v>
      </c>
      <c r="Q573" s="166"/>
    </row>
    <row r="574" spans="1:17" ht="15" customHeight="1" x14ac:dyDescent="0.25">
      <c r="A574" s="24"/>
      <c r="B574" s="24"/>
      <c r="C574" s="24"/>
      <c r="D574" s="166"/>
      <c r="E574" s="148" t="s">
        <v>33</v>
      </c>
      <c r="F574" s="61">
        <v>1</v>
      </c>
      <c r="G574" s="61">
        <v>88</v>
      </c>
      <c r="H574" s="22" t="s">
        <v>18</v>
      </c>
      <c r="I574" s="19">
        <f t="shared" si="74"/>
        <v>88</v>
      </c>
      <c r="J574" s="20"/>
      <c r="K574" s="166"/>
      <c r="L574" s="21"/>
      <c r="M574" s="25"/>
      <c r="N574" s="25"/>
      <c r="O574" s="153"/>
      <c r="P574" s="23">
        <f t="shared" si="75"/>
        <v>0</v>
      </c>
      <c r="Q574" s="166"/>
    </row>
    <row r="575" spans="1:17" ht="15" customHeight="1" x14ac:dyDescent="0.25">
      <c r="A575" s="24"/>
      <c r="B575" s="24"/>
      <c r="C575" s="24"/>
      <c r="D575" s="166"/>
      <c r="E575" s="148"/>
      <c r="F575" s="27"/>
      <c r="G575" s="17"/>
      <c r="H575" s="22"/>
      <c r="I575" s="19">
        <f t="shared" si="74"/>
        <v>0</v>
      </c>
      <c r="J575" s="20"/>
      <c r="K575" s="166"/>
      <c r="L575" s="28"/>
      <c r="M575" s="18"/>
      <c r="N575" s="18"/>
      <c r="O575" s="153"/>
      <c r="P575" s="23">
        <f t="shared" si="75"/>
        <v>0</v>
      </c>
      <c r="Q575" s="166"/>
    </row>
    <row r="576" spans="1:17" ht="15" customHeight="1" x14ac:dyDescent="0.25">
      <c r="A576" s="24"/>
      <c r="B576" s="24"/>
      <c r="C576" s="24"/>
      <c r="D576" s="167"/>
      <c r="E576" s="149"/>
      <c r="F576" s="18"/>
      <c r="G576" s="18"/>
      <c r="H576" s="153"/>
      <c r="I576" s="19">
        <f t="shared" si="74"/>
        <v>0</v>
      </c>
      <c r="J576" s="20"/>
      <c r="K576" s="167"/>
      <c r="L576" s="17"/>
      <c r="M576" s="18"/>
      <c r="N576" s="18"/>
      <c r="O576" s="153"/>
      <c r="P576" s="23">
        <f t="shared" si="75"/>
        <v>0</v>
      </c>
      <c r="Q576" s="166"/>
    </row>
    <row r="577" spans="1:17" ht="15.75" customHeight="1" thickBot="1" x14ac:dyDescent="0.3">
      <c r="A577" s="29"/>
      <c r="B577" s="29"/>
      <c r="C577" s="29"/>
      <c r="D577" s="30"/>
      <c r="E577" s="150"/>
      <c r="F577" s="32">
        <f>SUM(F565:F576)</f>
        <v>17</v>
      </c>
      <c r="G577" s="32">
        <f>SUM(G565:G576)</f>
        <v>897</v>
      </c>
      <c r="H577" s="154"/>
      <c r="I577" s="33">
        <f>SUM(I565:I576)</f>
        <v>1539</v>
      </c>
      <c r="J577" s="34"/>
      <c r="K577" s="30"/>
      <c r="L577" s="31"/>
      <c r="M577" s="32">
        <f>SUM(M565:M576)</f>
        <v>9</v>
      </c>
      <c r="N577" s="32">
        <f>SUM(N565:N576)</f>
        <v>427</v>
      </c>
      <c r="O577" s="154"/>
      <c r="P577" s="32">
        <f>SUM(P565:P576)</f>
        <v>623.20000000000005</v>
      </c>
      <c r="Q577" s="167"/>
    </row>
    <row r="578" spans="1:17" ht="15.75" customHeight="1" thickTop="1" thickBot="1" x14ac:dyDescent="0.25"/>
    <row r="579" spans="1:17" ht="26.25" customHeight="1" thickTop="1" x14ac:dyDescent="0.2">
      <c r="A579" s="9" t="s">
        <v>7</v>
      </c>
      <c r="B579" s="10" t="s">
        <v>8</v>
      </c>
      <c r="C579" s="10"/>
      <c r="D579" s="165"/>
      <c r="E579" s="147" t="s">
        <v>9</v>
      </c>
      <c r="F579" s="11" t="s">
        <v>10</v>
      </c>
      <c r="G579" s="11" t="s">
        <v>11</v>
      </c>
      <c r="H579" s="152"/>
      <c r="I579" s="11" t="s">
        <v>12</v>
      </c>
      <c r="J579" s="12"/>
      <c r="K579" s="165" t="s">
        <v>13</v>
      </c>
      <c r="L579" s="11" t="s">
        <v>9</v>
      </c>
      <c r="M579" s="11" t="s">
        <v>10</v>
      </c>
      <c r="N579" s="11" t="s">
        <v>11</v>
      </c>
      <c r="O579" s="152"/>
      <c r="P579" s="11" t="s">
        <v>14</v>
      </c>
      <c r="Q579" s="13" t="s">
        <v>15</v>
      </c>
    </row>
    <row r="580" spans="1:17" x14ac:dyDescent="0.2">
      <c r="A580" s="14">
        <v>39</v>
      </c>
      <c r="B580" s="15" t="s">
        <v>114</v>
      </c>
      <c r="C580" s="15"/>
      <c r="D580" s="166"/>
      <c r="E580" s="148" t="s">
        <v>97</v>
      </c>
      <c r="F580" s="61">
        <v>2</v>
      </c>
      <c r="G580" s="61">
        <v>95</v>
      </c>
      <c r="H580" s="153" t="s">
        <v>18</v>
      </c>
      <c r="I580" s="19">
        <f t="shared" ref="I580:I591" si="76">F580*G580</f>
        <v>190</v>
      </c>
      <c r="J580" s="20"/>
      <c r="K580" s="166"/>
      <c r="L580" s="16" t="s">
        <v>115</v>
      </c>
      <c r="M580" s="62">
        <v>2</v>
      </c>
      <c r="N580" s="62">
        <v>86</v>
      </c>
      <c r="O580" s="22" t="s">
        <v>28</v>
      </c>
      <c r="P580" s="23">
        <f t="shared" ref="P580:P591" si="77">M580*N580*0.8</f>
        <v>137.6</v>
      </c>
      <c r="Q580" s="168">
        <f>(I592+P592)/(F592+(0.8*M592))</f>
        <v>87.958333333333329</v>
      </c>
    </row>
    <row r="581" spans="1:17" ht="15" customHeight="1" x14ac:dyDescent="0.25">
      <c r="A581" s="24"/>
      <c r="B581" s="24"/>
      <c r="C581" s="24"/>
      <c r="D581" s="166"/>
      <c r="E581" s="148" t="s">
        <v>104</v>
      </c>
      <c r="F581" s="63">
        <v>2</v>
      </c>
      <c r="G581" s="62">
        <v>90</v>
      </c>
      <c r="H581" s="153" t="s">
        <v>18</v>
      </c>
      <c r="I581" s="19">
        <f t="shared" si="76"/>
        <v>180</v>
      </c>
      <c r="J581" s="26"/>
      <c r="K581" s="166"/>
      <c r="L581" s="16" t="s">
        <v>17</v>
      </c>
      <c r="M581" s="62">
        <v>2</v>
      </c>
      <c r="N581" s="62">
        <v>85</v>
      </c>
      <c r="O581" s="153" t="s">
        <v>20</v>
      </c>
      <c r="P581" s="23">
        <f t="shared" si="77"/>
        <v>136</v>
      </c>
      <c r="Q581" s="166"/>
    </row>
    <row r="582" spans="1:17" ht="15" customHeight="1" x14ac:dyDescent="0.25">
      <c r="A582" s="24"/>
      <c r="B582" s="24"/>
      <c r="C582" s="24"/>
      <c r="D582" s="166"/>
      <c r="E582" s="148" t="s">
        <v>26</v>
      </c>
      <c r="F582" s="62">
        <v>1</v>
      </c>
      <c r="G582" s="62">
        <v>83</v>
      </c>
      <c r="H582" s="153" t="s">
        <v>24</v>
      </c>
      <c r="I582" s="19">
        <f t="shared" si="76"/>
        <v>83</v>
      </c>
      <c r="J582" s="26"/>
      <c r="K582" s="166"/>
      <c r="L582" s="17" t="s">
        <v>19</v>
      </c>
      <c r="M582" s="61">
        <v>2</v>
      </c>
      <c r="N582" s="61">
        <v>92</v>
      </c>
      <c r="O582" s="153" t="s">
        <v>20</v>
      </c>
      <c r="P582" s="23">
        <f t="shared" si="77"/>
        <v>147.20000000000002</v>
      </c>
      <c r="Q582" s="166"/>
    </row>
    <row r="583" spans="1:17" ht="15" customHeight="1" x14ac:dyDescent="0.25">
      <c r="A583" s="24"/>
      <c r="B583" s="24"/>
      <c r="C583" s="24"/>
      <c r="D583" s="166"/>
      <c r="E583" s="148" t="s">
        <v>98</v>
      </c>
      <c r="F583" s="61">
        <v>2</v>
      </c>
      <c r="G583" s="61">
        <v>82</v>
      </c>
      <c r="H583" s="153" t="s">
        <v>18</v>
      </c>
      <c r="I583" s="19">
        <f t="shared" si="76"/>
        <v>164</v>
      </c>
      <c r="J583" s="26"/>
      <c r="K583" s="166"/>
      <c r="L583" s="17" t="s">
        <v>50</v>
      </c>
      <c r="M583" s="61">
        <v>2</v>
      </c>
      <c r="N583" s="61">
        <v>92</v>
      </c>
      <c r="O583" s="153" t="s">
        <v>20</v>
      </c>
      <c r="P583" s="23">
        <f t="shared" si="77"/>
        <v>147.20000000000002</v>
      </c>
      <c r="Q583" s="166"/>
    </row>
    <row r="584" spans="1:17" ht="15" customHeight="1" x14ac:dyDescent="0.25">
      <c r="A584" s="24"/>
      <c r="B584" s="24"/>
      <c r="C584" s="24"/>
      <c r="D584" s="166"/>
      <c r="E584" s="148" t="s">
        <v>100</v>
      </c>
      <c r="F584" s="61">
        <v>2</v>
      </c>
      <c r="G584" s="61">
        <v>91</v>
      </c>
      <c r="H584" s="153" t="s">
        <v>18</v>
      </c>
      <c r="I584" s="19">
        <f t="shared" si="76"/>
        <v>182</v>
      </c>
      <c r="J584" s="26"/>
      <c r="K584" s="166"/>
      <c r="L584" s="17" t="s">
        <v>38</v>
      </c>
      <c r="M584" s="61">
        <v>2</v>
      </c>
      <c r="N584" s="61">
        <v>80</v>
      </c>
      <c r="O584" s="153" t="s">
        <v>20</v>
      </c>
      <c r="P584" s="23">
        <f t="shared" si="77"/>
        <v>128</v>
      </c>
      <c r="Q584" s="166"/>
    </row>
    <row r="585" spans="1:17" ht="15" customHeight="1" x14ac:dyDescent="0.25">
      <c r="A585" s="24"/>
      <c r="B585" s="24"/>
      <c r="C585" s="24"/>
      <c r="D585" s="166"/>
      <c r="E585" s="148" t="s">
        <v>101</v>
      </c>
      <c r="F585" s="61">
        <v>2</v>
      </c>
      <c r="G585" s="61">
        <v>86</v>
      </c>
      <c r="H585" s="153" t="s">
        <v>18</v>
      </c>
      <c r="I585" s="19">
        <f t="shared" si="76"/>
        <v>172</v>
      </c>
      <c r="J585" s="20"/>
      <c r="K585" s="166"/>
      <c r="L585" s="21"/>
      <c r="M585" s="21"/>
      <c r="N585" s="21"/>
      <c r="O585" s="153"/>
      <c r="P585" s="23">
        <f t="shared" si="77"/>
        <v>0</v>
      </c>
      <c r="Q585" s="166"/>
    </row>
    <row r="586" spans="1:17" ht="15" customHeight="1" x14ac:dyDescent="0.25">
      <c r="A586" s="24"/>
      <c r="B586" s="24"/>
      <c r="C586" s="24"/>
      <c r="D586" s="166"/>
      <c r="E586" s="148" t="s">
        <v>102</v>
      </c>
      <c r="F586" s="61">
        <v>2</v>
      </c>
      <c r="G586" s="61">
        <v>89</v>
      </c>
      <c r="H586" s="22" t="s">
        <v>18</v>
      </c>
      <c r="I586" s="19">
        <f t="shared" si="76"/>
        <v>178</v>
      </c>
      <c r="J586" s="26"/>
      <c r="K586" s="166"/>
      <c r="L586" s="21"/>
      <c r="M586" s="25"/>
      <c r="N586" s="25"/>
      <c r="O586" s="153"/>
      <c r="P586" s="23">
        <f t="shared" si="77"/>
        <v>0</v>
      </c>
      <c r="Q586" s="166"/>
    </row>
    <row r="587" spans="1:17" ht="15" customHeight="1" x14ac:dyDescent="0.25">
      <c r="A587" s="24"/>
      <c r="B587" s="24"/>
      <c r="C587" s="24"/>
      <c r="D587" s="166"/>
      <c r="E587" s="148" t="s">
        <v>23</v>
      </c>
      <c r="F587" s="61">
        <v>2</v>
      </c>
      <c r="G587" s="61">
        <v>88</v>
      </c>
      <c r="H587" s="22" t="s">
        <v>24</v>
      </c>
      <c r="I587" s="19">
        <f t="shared" si="76"/>
        <v>176</v>
      </c>
      <c r="J587" s="26"/>
      <c r="K587" s="166"/>
      <c r="L587" s="21"/>
      <c r="M587" s="25"/>
      <c r="N587" s="25"/>
      <c r="O587" s="153"/>
      <c r="P587" s="23">
        <f t="shared" si="77"/>
        <v>0</v>
      </c>
      <c r="Q587" s="166"/>
    </row>
    <row r="588" spans="1:17" ht="15" customHeight="1" x14ac:dyDescent="0.25">
      <c r="A588" s="24"/>
      <c r="B588" s="24"/>
      <c r="C588" s="24"/>
      <c r="D588" s="166"/>
      <c r="E588" s="148" t="s">
        <v>33</v>
      </c>
      <c r="F588" s="61">
        <v>1</v>
      </c>
      <c r="G588" s="61">
        <v>90</v>
      </c>
      <c r="H588" s="22" t="s">
        <v>18</v>
      </c>
      <c r="I588" s="19">
        <f t="shared" si="76"/>
        <v>90</v>
      </c>
      <c r="J588" s="20"/>
      <c r="K588" s="166"/>
      <c r="L588" s="21"/>
      <c r="M588" s="25"/>
      <c r="N588" s="25"/>
      <c r="O588" s="153"/>
      <c r="P588" s="23">
        <f t="shared" si="77"/>
        <v>0</v>
      </c>
      <c r="Q588" s="166"/>
    </row>
    <row r="589" spans="1:17" ht="15" customHeight="1" x14ac:dyDescent="0.25">
      <c r="A589" s="24"/>
      <c r="B589" s="24"/>
      <c r="C589" s="24"/>
      <c r="D589" s="166"/>
      <c r="E589" s="148"/>
      <c r="F589" s="18"/>
      <c r="G589" s="18"/>
      <c r="H589" s="22"/>
      <c r="I589" s="19">
        <f t="shared" si="76"/>
        <v>0</v>
      </c>
      <c r="J589" s="20"/>
      <c r="K589" s="166"/>
      <c r="L589" s="21"/>
      <c r="M589" s="25"/>
      <c r="N589" s="25"/>
      <c r="O589" s="153"/>
      <c r="P589" s="23">
        <f t="shared" si="77"/>
        <v>0</v>
      </c>
      <c r="Q589" s="166"/>
    </row>
    <row r="590" spans="1:17" ht="15" customHeight="1" x14ac:dyDescent="0.25">
      <c r="A590" s="24"/>
      <c r="B590" s="24"/>
      <c r="C590" s="24"/>
      <c r="D590" s="166"/>
      <c r="E590" s="148"/>
      <c r="F590" s="27"/>
      <c r="G590" s="17"/>
      <c r="H590" s="22"/>
      <c r="I590" s="19">
        <f t="shared" si="76"/>
        <v>0</v>
      </c>
      <c r="J590" s="20"/>
      <c r="K590" s="166"/>
      <c r="L590" s="28"/>
      <c r="M590" s="18"/>
      <c r="N590" s="18"/>
      <c r="O590" s="153"/>
      <c r="P590" s="23">
        <f t="shared" si="77"/>
        <v>0</v>
      </c>
      <c r="Q590" s="166"/>
    </row>
    <row r="591" spans="1:17" ht="15" customHeight="1" x14ac:dyDescent="0.25">
      <c r="A591" s="24"/>
      <c r="B591" s="24"/>
      <c r="C591" s="24"/>
      <c r="D591" s="167"/>
      <c r="E591" s="149"/>
      <c r="F591" s="18"/>
      <c r="G591" s="18"/>
      <c r="H591" s="153"/>
      <c r="I591" s="19">
        <f t="shared" si="76"/>
        <v>0</v>
      </c>
      <c r="J591" s="20"/>
      <c r="K591" s="167"/>
      <c r="L591" s="17"/>
      <c r="M591" s="18"/>
      <c r="N591" s="18"/>
      <c r="O591" s="153"/>
      <c r="P591" s="23">
        <f t="shared" si="77"/>
        <v>0</v>
      </c>
      <c r="Q591" s="166"/>
    </row>
    <row r="592" spans="1:17" ht="15.75" customHeight="1" thickBot="1" x14ac:dyDescent="0.3">
      <c r="A592" s="29"/>
      <c r="B592" s="29"/>
      <c r="C592" s="29"/>
      <c r="D592" s="30"/>
      <c r="E592" s="150"/>
      <c r="F592" s="32">
        <f>SUM(F580:F591)</f>
        <v>16</v>
      </c>
      <c r="G592" s="32">
        <f>SUM(G580:G591)</f>
        <v>794</v>
      </c>
      <c r="H592" s="154"/>
      <c r="I592" s="33">
        <f>SUM(I580:I591)</f>
        <v>1415</v>
      </c>
      <c r="J592" s="34"/>
      <c r="K592" s="30"/>
      <c r="L592" s="31"/>
      <c r="M592" s="32">
        <f>SUM(M580:M591)</f>
        <v>10</v>
      </c>
      <c r="N592" s="32">
        <f>SUM(N580:N591)</f>
        <v>435</v>
      </c>
      <c r="O592" s="154"/>
      <c r="P592" s="32">
        <f>SUM(P580:P591)</f>
        <v>696.00000000000011</v>
      </c>
      <c r="Q592" s="167"/>
    </row>
    <row r="593" spans="1:17" ht="15.75" customHeight="1" thickTop="1" thickBot="1" x14ac:dyDescent="0.25"/>
    <row r="594" spans="1:17" ht="26.25" customHeight="1" thickTop="1" x14ac:dyDescent="0.2">
      <c r="A594" s="9" t="s">
        <v>7</v>
      </c>
      <c r="B594" s="10" t="s">
        <v>8</v>
      </c>
      <c r="C594" s="10"/>
      <c r="D594" s="165"/>
      <c r="E594" s="147" t="s">
        <v>9</v>
      </c>
      <c r="F594" s="11" t="s">
        <v>10</v>
      </c>
      <c r="G594" s="11" t="s">
        <v>11</v>
      </c>
      <c r="H594" s="152"/>
      <c r="I594" s="11" t="s">
        <v>12</v>
      </c>
      <c r="J594" s="12"/>
      <c r="K594" s="165" t="s">
        <v>13</v>
      </c>
      <c r="L594" s="11" t="s">
        <v>9</v>
      </c>
      <c r="M594" s="11" t="s">
        <v>10</v>
      </c>
      <c r="N594" s="11" t="s">
        <v>11</v>
      </c>
      <c r="O594" s="152"/>
      <c r="P594" s="11" t="s">
        <v>14</v>
      </c>
      <c r="Q594" s="13" t="s">
        <v>15</v>
      </c>
    </row>
    <row r="595" spans="1:17" x14ac:dyDescent="0.2">
      <c r="A595" s="14">
        <v>40</v>
      </c>
      <c r="B595" s="15" t="s">
        <v>116</v>
      </c>
      <c r="C595" s="15"/>
      <c r="D595" s="166"/>
      <c r="E595" s="148" t="s">
        <v>37</v>
      </c>
      <c r="F595" s="61">
        <v>1</v>
      </c>
      <c r="G595" s="61">
        <v>80</v>
      </c>
      <c r="H595" s="153" t="s">
        <v>24</v>
      </c>
      <c r="I595" s="19">
        <f t="shared" ref="I595:I606" si="78">F595*G595</f>
        <v>80</v>
      </c>
      <c r="J595" s="20"/>
      <c r="K595" s="166"/>
      <c r="L595" s="16" t="s">
        <v>17</v>
      </c>
      <c r="M595" s="62">
        <v>2</v>
      </c>
      <c r="N595" s="62">
        <v>85</v>
      </c>
      <c r="O595" s="22" t="s">
        <v>20</v>
      </c>
      <c r="P595" s="23">
        <f t="shared" ref="P595:P606" si="79">M595*N595*0.8</f>
        <v>136</v>
      </c>
      <c r="Q595" s="168">
        <f>(I607+P607)/(F607+(0.8*M607))</f>
        <v>84.396694214876035</v>
      </c>
    </row>
    <row r="596" spans="1:17" ht="15" customHeight="1" x14ac:dyDescent="0.25">
      <c r="A596" s="24"/>
      <c r="B596" s="24"/>
      <c r="C596" s="24"/>
      <c r="D596" s="166"/>
      <c r="E596" s="148" t="s">
        <v>97</v>
      </c>
      <c r="F596" s="63">
        <v>2</v>
      </c>
      <c r="G596" s="62">
        <v>88</v>
      </c>
      <c r="H596" s="153" t="s">
        <v>18</v>
      </c>
      <c r="I596" s="19">
        <f t="shared" si="78"/>
        <v>176</v>
      </c>
      <c r="J596" s="26"/>
      <c r="K596" s="166"/>
      <c r="L596" s="16" t="s">
        <v>19</v>
      </c>
      <c r="M596" s="62">
        <v>2</v>
      </c>
      <c r="N596" s="62">
        <v>88</v>
      </c>
      <c r="O596" s="153" t="s">
        <v>20</v>
      </c>
      <c r="P596" s="23">
        <f t="shared" si="79"/>
        <v>140.80000000000001</v>
      </c>
      <c r="Q596" s="166"/>
    </row>
    <row r="597" spans="1:17" ht="15" customHeight="1" x14ac:dyDescent="0.25">
      <c r="A597" s="24"/>
      <c r="B597" s="24"/>
      <c r="C597" s="24"/>
      <c r="D597" s="166"/>
      <c r="E597" s="148" t="s">
        <v>104</v>
      </c>
      <c r="F597" s="62">
        <v>2</v>
      </c>
      <c r="G597" s="62">
        <v>95</v>
      </c>
      <c r="H597" s="153" t="s">
        <v>18</v>
      </c>
      <c r="I597" s="19">
        <f t="shared" si="78"/>
        <v>190</v>
      </c>
      <c r="J597" s="26"/>
      <c r="K597" s="166"/>
      <c r="L597" s="17" t="s">
        <v>22</v>
      </c>
      <c r="M597" s="61">
        <v>2</v>
      </c>
      <c r="N597" s="61">
        <v>84</v>
      </c>
      <c r="O597" s="153" t="s">
        <v>20</v>
      </c>
      <c r="P597" s="23">
        <f t="shared" si="79"/>
        <v>134.4</v>
      </c>
      <c r="Q597" s="166"/>
    </row>
    <row r="598" spans="1:17" ht="15" customHeight="1" x14ac:dyDescent="0.25">
      <c r="A598" s="24"/>
      <c r="B598" s="24"/>
      <c r="C598" s="24"/>
      <c r="D598" s="166"/>
      <c r="E598" s="148" t="s">
        <v>98</v>
      </c>
      <c r="F598" s="61">
        <v>2</v>
      </c>
      <c r="G598" s="61">
        <v>83</v>
      </c>
      <c r="H598" s="153" t="s">
        <v>18</v>
      </c>
      <c r="I598" s="19">
        <f t="shared" si="78"/>
        <v>166</v>
      </c>
      <c r="J598" s="26"/>
      <c r="K598" s="166"/>
      <c r="L598" s="17" t="s">
        <v>40</v>
      </c>
      <c r="M598" s="61">
        <v>2</v>
      </c>
      <c r="N598" s="61">
        <v>87</v>
      </c>
      <c r="O598" s="153" t="s">
        <v>20</v>
      </c>
      <c r="P598" s="23">
        <f t="shared" si="79"/>
        <v>139.20000000000002</v>
      </c>
      <c r="Q598" s="166"/>
    </row>
    <row r="599" spans="1:17" ht="15" customHeight="1" x14ac:dyDescent="0.25">
      <c r="A599" s="24"/>
      <c r="B599" s="24"/>
      <c r="C599" s="24"/>
      <c r="D599" s="166"/>
      <c r="E599" s="148" t="s">
        <v>100</v>
      </c>
      <c r="F599" s="61">
        <v>2</v>
      </c>
      <c r="G599" s="61">
        <v>80</v>
      </c>
      <c r="H599" s="153" t="s">
        <v>18</v>
      </c>
      <c r="I599" s="19">
        <f t="shared" si="78"/>
        <v>160</v>
      </c>
      <c r="J599" s="26"/>
      <c r="K599" s="166"/>
      <c r="L599" s="17" t="s">
        <v>55</v>
      </c>
      <c r="M599" s="61">
        <v>1</v>
      </c>
      <c r="N599" s="18">
        <v>75</v>
      </c>
      <c r="O599" s="153" t="s">
        <v>28</v>
      </c>
      <c r="P599" s="23">
        <f t="shared" si="79"/>
        <v>60</v>
      </c>
      <c r="Q599" s="166"/>
    </row>
    <row r="600" spans="1:17" ht="15" customHeight="1" x14ac:dyDescent="0.25">
      <c r="A600" s="24"/>
      <c r="B600" s="24"/>
      <c r="C600" s="24"/>
      <c r="D600" s="166"/>
      <c r="E600" s="148" t="s">
        <v>23</v>
      </c>
      <c r="F600" s="61">
        <v>2</v>
      </c>
      <c r="G600" s="61">
        <v>88</v>
      </c>
      <c r="H600" s="153" t="s">
        <v>24</v>
      </c>
      <c r="I600" s="19">
        <f t="shared" si="78"/>
        <v>176</v>
      </c>
      <c r="J600" s="20"/>
      <c r="K600" s="166"/>
      <c r="L600" s="21"/>
      <c r="M600" s="21"/>
      <c r="N600" s="21"/>
      <c r="O600" s="153"/>
      <c r="P600" s="23">
        <f t="shared" si="79"/>
        <v>0</v>
      </c>
      <c r="Q600" s="166"/>
    </row>
    <row r="601" spans="1:17" ht="15" customHeight="1" x14ac:dyDescent="0.25">
      <c r="A601" s="24"/>
      <c r="B601" s="24"/>
      <c r="C601" s="24"/>
      <c r="D601" s="166"/>
      <c r="E601" s="148" t="s">
        <v>26</v>
      </c>
      <c r="F601" s="61">
        <v>1</v>
      </c>
      <c r="G601" s="61">
        <v>80</v>
      </c>
      <c r="H601" s="22" t="s">
        <v>24</v>
      </c>
      <c r="I601" s="19">
        <f t="shared" si="78"/>
        <v>80</v>
      </c>
      <c r="J601" s="26"/>
      <c r="K601" s="166"/>
      <c r="L601" s="21"/>
      <c r="M601" s="25"/>
      <c r="N601" s="25"/>
      <c r="O601" s="153"/>
      <c r="P601" s="23">
        <f t="shared" si="79"/>
        <v>0</v>
      </c>
      <c r="Q601" s="166"/>
    </row>
    <row r="602" spans="1:17" ht="15" customHeight="1" x14ac:dyDescent="0.25">
      <c r="A602" s="24"/>
      <c r="B602" s="24"/>
      <c r="C602" s="24"/>
      <c r="D602" s="166"/>
      <c r="E602" s="148" t="s">
        <v>101</v>
      </c>
      <c r="F602" s="61">
        <v>2</v>
      </c>
      <c r="G602" s="61">
        <v>70</v>
      </c>
      <c r="H602" s="22" t="s">
        <v>18</v>
      </c>
      <c r="I602" s="19">
        <f t="shared" si="78"/>
        <v>140</v>
      </c>
      <c r="J602" s="26"/>
      <c r="K602" s="166"/>
      <c r="L602" s="21"/>
      <c r="M602" s="25"/>
      <c r="N602" s="25"/>
      <c r="O602" s="153"/>
      <c r="P602" s="23">
        <f t="shared" si="79"/>
        <v>0</v>
      </c>
      <c r="Q602" s="166"/>
    </row>
    <row r="603" spans="1:17" ht="15" customHeight="1" x14ac:dyDescent="0.25">
      <c r="A603" s="24"/>
      <c r="B603" s="24"/>
      <c r="C603" s="24"/>
      <c r="D603" s="166"/>
      <c r="E603" s="148" t="s">
        <v>102</v>
      </c>
      <c r="F603" s="61">
        <v>2</v>
      </c>
      <c r="G603" s="61">
        <v>88</v>
      </c>
      <c r="H603" s="22" t="s">
        <v>18</v>
      </c>
      <c r="I603" s="19">
        <f t="shared" si="78"/>
        <v>176</v>
      </c>
      <c r="J603" s="20"/>
      <c r="K603" s="166"/>
      <c r="L603" s="21"/>
      <c r="M603" s="25"/>
      <c r="N603" s="25"/>
      <c r="O603" s="153"/>
      <c r="P603" s="23">
        <f t="shared" si="79"/>
        <v>0</v>
      </c>
      <c r="Q603" s="166"/>
    </row>
    <row r="604" spans="1:17" ht="15" customHeight="1" x14ac:dyDescent="0.25">
      <c r="A604" s="24"/>
      <c r="B604" s="24"/>
      <c r="C604" s="24"/>
      <c r="D604" s="166"/>
      <c r="E604" s="148" t="s">
        <v>33</v>
      </c>
      <c r="F604" s="61">
        <v>1</v>
      </c>
      <c r="G604" s="61">
        <v>88</v>
      </c>
      <c r="H604" s="22" t="s">
        <v>18</v>
      </c>
      <c r="I604" s="19">
        <f t="shared" si="78"/>
        <v>88</v>
      </c>
      <c r="J604" s="20"/>
      <c r="K604" s="166"/>
      <c r="L604" s="21"/>
      <c r="M604" s="25"/>
      <c r="N604" s="25"/>
      <c r="O604" s="153"/>
      <c r="P604" s="23">
        <f t="shared" si="79"/>
        <v>0</v>
      </c>
      <c r="Q604" s="166"/>
    </row>
    <row r="605" spans="1:17" ht="15" customHeight="1" x14ac:dyDescent="0.25">
      <c r="A605" s="24"/>
      <c r="B605" s="24"/>
      <c r="C605" s="24"/>
      <c r="D605" s="166"/>
      <c r="E605" s="148"/>
      <c r="F605" s="27"/>
      <c r="G605" s="17"/>
      <c r="H605" s="22"/>
      <c r="I605" s="19">
        <f t="shared" si="78"/>
        <v>0</v>
      </c>
      <c r="J605" s="20"/>
      <c r="K605" s="166"/>
      <c r="L605" s="28"/>
      <c r="M605" s="18"/>
      <c r="N605" s="18"/>
      <c r="O605" s="153"/>
      <c r="P605" s="23">
        <f t="shared" si="79"/>
        <v>0</v>
      </c>
      <c r="Q605" s="166"/>
    </row>
    <row r="606" spans="1:17" ht="15" customHeight="1" x14ac:dyDescent="0.25">
      <c r="A606" s="24"/>
      <c r="B606" s="24"/>
      <c r="C606" s="24"/>
      <c r="D606" s="167"/>
      <c r="E606" s="149"/>
      <c r="F606" s="18"/>
      <c r="G606" s="18"/>
      <c r="H606" s="153"/>
      <c r="I606" s="19">
        <f t="shared" si="78"/>
        <v>0</v>
      </c>
      <c r="J606" s="20"/>
      <c r="K606" s="167"/>
      <c r="L606" s="17"/>
      <c r="M606" s="18"/>
      <c r="N606" s="18"/>
      <c r="O606" s="153"/>
      <c r="P606" s="23">
        <f t="shared" si="79"/>
        <v>0</v>
      </c>
      <c r="Q606" s="166"/>
    </row>
    <row r="607" spans="1:17" ht="15.75" customHeight="1" thickBot="1" x14ac:dyDescent="0.3">
      <c r="A607" s="29"/>
      <c r="B607" s="29"/>
      <c r="C607" s="29"/>
      <c r="D607" s="30"/>
      <c r="E607" s="150"/>
      <c r="F607" s="32">
        <f>SUM(F595:F606)</f>
        <v>17</v>
      </c>
      <c r="G607" s="32">
        <f>SUM(G595:G606)</f>
        <v>840</v>
      </c>
      <c r="H607" s="154"/>
      <c r="I607" s="33">
        <f>SUM(I595:I606)</f>
        <v>1432</v>
      </c>
      <c r="J607" s="34"/>
      <c r="K607" s="30"/>
      <c r="L607" s="31"/>
      <c r="M607" s="32">
        <f>SUM(M595:M606)</f>
        <v>9</v>
      </c>
      <c r="N607" s="32">
        <f>SUM(N595:N606)</f>
        <v>419</v>
      </c>
      <c r="O607" s="154"/>
      <c r="P607" s="32">
        <f>SUM(P595:P606)</f>
        <v>610.40000000000009</v>
      </c>
      <c r="Q607" s="167"/>
    </row>
    <row r="608" spans="1:17" ht="15.75" customHeight="1" thickTop="1" thickBot="1" x14ac:dyDescent="0.25"/>
    <row r="609" spans="1:17" ht="26.25" customHeight="1" thickTop="1" x14ac:dyDescent="0.2">
      <c r="A609" s="9" t="s">
        <v>7</v>
      </c>
      <c r="B609" s="10" t="s">
        <v>8</v>
      </c>
      <c r="C609" s="10"/>
      <c r="D609" s="165"/>
      <c r="E609" s="147" t="s">
        <v>9</v>
      </c>
      <c r="F609" s="11" t="s">
        <v>10</v>
      </c>
      <c r="G609" s="11" t="s">
        <v>11</v>
      </c>
      <c r="H609" s="152"/>
      <c r="I609" s="11" t="s">
        <v>12</v>
      </c>
      <c r="J609" s="12"/>
      <c r="K609" s="165" t="s">
        <v>13</v>
      </c>
      <c r="L609" s="11" t="s">
        <v>9</v>
      </c>
      <c r="M609" s="11" t="s">
        <v>10</v>
      </c>
      <c r="N609" s="11" t="s">
        <v>11</v>
      </c>
      <c r="O609" s="152"/>
      <c r="P609" s="11" t="s">
        <v>14</v>
      </c>
      <c r="Q609" s="13" t="s">
        <v>15</v>
      </c>
    </row>
    <row r="610" spans="1:17" x14ac:dyDescent="0.2">
      <c r="A610" s="14">
        <v>41</v>
      </c>
      <c r="B610" s="15" t="s">
        <v>117</v>
      </c>
      <c r="C610" s="15"/>
      <c r="D610" s="166"/>
      <c r="E610" s="148" t="s">
        <v>35</v>
      </c>
      <c r="F610" s="61">
        <v>1</v>
      </c>
      <c r="G610" s="17">
        <v>75</v>
      </c>
      <c r="H610" s="153" t="s">
        <v>24</v>
      </c>
      <c r="I610" s="19">
        <f t="shared" ref="I610:I621" si="80">F610*G610</f>
        <v>75</v>
      </c>
      <c r="J610" s="20"/>
      <c r="K610" s="166"/>
      <c r="L610" s="16" t="s">
        <v>21</v>
      </c>
      <c r="M610" s="62">
        <v>2</v>
      </c>
      <c r="N610" s="62">
        <v>83</v>
      </c>
      <c r="O610" s="22" t="s">
        <v>76</v>
      </c>
      <c r="P610" s="23">
        <f t="shared" ref="P610:P621" si="81">M610*N610*0.8</f>
        <v>132.80000000000001</v>
      </c>
      <c r="Q610" s="168">
        <f>(I622+P622)/(F622+(0.8*M622))</f>
        <v>87.92307692307692</v>
      </c>
    </row>
    <row r="611" spans="1:17" ht="15" customHeight="1" x14ac:dyDescent="0.25">
      <c r="A611" s="24"/>
      <c r="B611" s="24"/>
      <c r="C611" s="24"/>
      <c r="D611" s="166"/>
      <c r="E611" s="148" t="s">
        <v>37</v>
      </c>
      <c r="F611" s="63">
        <v>1</v>
      </c>
      <c r="G611" s="25">
        <v>75</v>
      </c>
      <c r="H611" s="153" t="s">
        <v>24</v>
      </c>
      <c r="I611" s="19">
        <f t="shared" si="80"/>
        <v>75</v>
      </c>
      <c r="J611" s="26"/>
      <c r="K611" s="166"/>
      <c r="L611" s="16" t="s">
        <v>19</v>
      </c>
      <c r="M611" s="62">
        <v>2</v>
      </c>
      <c r="N611" s="62">
        <v>92</v>
      </c>
      <c r="O611" s="153" t="s">
        <v>20</v>
      </c>
      <c r="P611" s="23">
        <f t="shared" si="81"/>
        <v>147.20000000000002</v>
      </c>
      <c r="Q611" s="166"/>
    </row>
    <row r="612" spans="1:17" ht="15" customHeight="1" x14ac:dyDescent="0.25">
      <c r="A612" s="24"/>
      <c r="B612" s="24"/>
      <c r="C612" s="24"/>
      <c r="D612" s="166"/>
      <c r="E612" s="148" t="s">
        <v>97</v>
      </c>
      <c r="F612" s="62">
        <v>2</v>
      </c>
      <c r="G612" s="62">
        <v>88</v>
      </c>
      <c r="H612" s="153" t="s">
        <v>18</v>
      </c>
      <c r="I612" s="19">
        <f t="shared" si="80"/>
        <v>176</v>
      </c>
      <c r="J612" s="26"/>
      <c r="K612" s="166"/>
      <c r="L612" s="17" t="s">
        <v>27</v>
      </c>
      <c r="M612" s="61">
        <v>1</v>
      </c>
      <c r="N612" s="61">
        <v>91</v>
      </c>
      <c r="O612" s="153" t="s">
        <v>28</v>
      </c>
      <c r="P612" s="23">
        <f t="shared" si="81"/>
        <v>72.8</v>
      </c>
      <c r="Q612" s="166"/>
    </row>
    <row r="613" spans="1:17" ht="15" customHeight="1" x14ac:dyDescent="0.25">
      <c r="A613" s="24"/>
      <c r="B613" s="24"/>
      <c r="C613" s="24"/>
      <c r="D613" s="166"/>
      <c r="E613" s="148" t="s">
        <v>104</v>
      </c>
      <c r="F613" s="61">
        <v>2</v>
      </c>
      <c r="G613" s="61">
        <v>90</v>
      </c>
      <c r="H613" s="153" t="s">
        <v>18</v>
      </c>
      <c r="I613" s="19">
        <f t="shared" si="80"/>
        <v>180</v>
      </c>
      <c r="J613" s="26"/>
      <c r="K613" s="166"/>
      <c r="L613" s="17" t="s">
        <v>45</v>
      </c>
      <c r="M613" s="61">
        <v>2</v>
      </c>
      <c r="N613" s="61">
        <v>90</v>
      </c>
      <c r="O613" s="153" t="s">
        <v>20</v>
      </c>
      <c r="P613" s="23">
        <f t="shared" si="81"/>
        <v>144</v>
      </c>
      <c r="Q613" s="166"/>
    </row>
    <row r="614" spans="1:17" ht="15" customHeight="1" x14ac:dyDescent="0.25">
      <c r="A614" s="24"/>
      <c r="B614" s="24"/>
      <c r="C614" s="24"/>
      <c r="D614" s="166"/>
      <c r="E614" s="148" t="s">
        <v>98</v>
      </c>
      <c r="F614" s="61">
        <v>2</v>
      </c>
      <c r="G614" s="61">
        <v>92</v>
      </c>
      <c r="H614" s="153" t="s">
        <v>18</v>
      </c>
      <c r="I614" s="19">
        <f t="shared" si="80"/>
        <v>184</v>
      </c>
      <c r="J614" s="26"/>
      <c r="K614" s="166"/>
      <c r="L614" s="17" t="s">
        <v>65</v>
      </c>
      <c r="M614" s="61">
        <v>3</v>
      </c>
      <c r="N614" s="61">
        <v>93</v>
      </c>
      <c r="O614" s="153" t="s">
        <v>20</v>
      </c>
      <c r="P614" s="23">
        <f t="shared" si="81"/>
        <v>223.20000000000002</v>
      </c>
      <c r="Q614" s="166"/>
    </row>
    <row r="615" spans="1:17" ht="15" customHeight="1" x14ac:dyDescent="0.25">
      <c r="A615" s="24"/>
      <c r="B615" s="24"/>
      <c r="C615" s="24"/>
      <c r="D615" s="166"/>
      <c r="E615" s="148" t="s">
        <v>100</v>
      </c>
      <c r="F615" s="61">
        <v>2</v>
      </c>
      <c r="G615" s="61">
        <v>80</v>
      </c>
      <c r="H615" s="153" t="s">
        <v>18</v>
      </c>
      <c r="I615" s="19">
        <f t="shared" si="80"/>
        <v>160</v>
      </c>
      <c r="J615" s="20"/>
      <c r="K615" s="166"/>
      <c r="L615" s="21"/>
      <c r="M615" s="21"/>
      <c r="N615" s="21"/>
      <c r="O615" s="153"/>
      <c r="P615" s="23">
        <f t="shared" si="81"/>
        <v>0</v>
      </c>
      <c r="Q615" s="166"/>
    </row>
    <row r="616" spans="1:17" ht="15" customHeight="1" x14ac:dyDescent="0.25">
      <c r="A616" s="24"/>
      <c r="B616" s="24"/>
      <c r="C616" s="24"/>
      <c r="D616" s="166"/>
      <c r="E616" s="148" t="s">
        <v>23</v>
      </c>
      <c r="F616" s="61">
        <v>2</v>
      </c>
      <c r="G616" s="61">
        <v>89</v>
      </c>
      <c r="H616" s="22" t="s">
        <v>24</v>
      </c>
      <c r="I616" s="19">
        <f t="shared" si="80"/>
        <v>178</v>
      </c>
      <c r="J616" s="26"/>
      <c r="K616" s="166"/>
      <c r="L616" s="21"/>
      <c r="M616" s="25"/>
      <c r="N616" s="25"/>
      <c r="O616" s="153"/>
      <c r="P616" s="23">
        <f t="shared" si="81"/>
        <v>0</v>
      </c>
      <c r="Q616" s="166"/>
    </row>
    <row r="617" spans="1:17" ht="15" customHeight="1" x14ac:dyDescent="0.25">
      <c r="A617" s="24"/>
      <c r="B617" s="24"/>
      <c r="C617" s="24"/>
      <c r="D617" s="166"/>
      <c r="E617" s="148" t="s">
        <v>26</v>
      </c>
      <c r="F617" s="61">
        <v>1</v>
      </c>
      <c r="G617" s="61">
        <v>90</v>
      </c>
      <c r="H617" s="22" t="s">
        <v>24</v>
      </c>
      <c r="I617" s="19">
        <f t="shared" si="80"/>
        <v>90</v>
      </c>
      <c r="J617" s="26"/>
      <c r="K617" s="166"/>
      <c r="L617" s="21"/>
      <c r="M617" s="25"/>
      <c r="N617" s="25"/>
      <c r="O617" s="153"/>
      <c r="P617" s="23">
        <f t="shared" si="81"/>
        <v>0</v>
      </c>
      <c r="Q617" s="166"/>
    </row>
    <row r="618" spans="1:17" ht="15" customHeight="1" x14ac:dyDescent="0.25">
      <c r="A618" s="24"/>
      <c r="B618" s="24"/>
      <c r="C618" s="24"/>
      <c r="D618" s="166"/>
      <c r="E618" s="148" t="s">
        <v>101</v>
      </c>
      <c r="F618" s="61">
        <v>2</v>
      </c>
      <c r="G618" s="61">
        <v>94</v>
      </c>
      <c r="H618" s="22" t="s">
        <v>18</v>
      </c>
      <c r="I618" s="19">
        <f t="shared" si="80"/>
        <v>188</v>
      </c>
      <c r="J618" s="20"/>
      <c r="K618" s="166"/>
      <c r="L618" s="21"/>
      <c r="M618" s="25"/>
      <c r="N618" s="25"/>
      <c r="O618" s="153"/>
      <c r="P618" s="23">
        <f t="shared" si="81"/>
        <v>0</v>
      </c>
      <c r="Q618" s="166"/>
    </row>
    <row r="619" spans="1:17" ht="15" customHeight="1" x14ac:dyDescent="0.25">
      <c r="A619" s="24"/>
      <c r="B619" s="24"/>
      <c r="C619" s="24"/>
      <c r="D619" s="166"/>
      <c r="E619" s="148" t="s">
        <v>102</v>
      </c>
      <c r="F619" s="61">
        <v>2</v>
      </c>
      <c r="G619" s="61">
        <v>85</v>
      </c>
      <c r="H619" s="22" t="s">
        <v>18</v>
      </c>
      <c r="I619" s="19">
        <f t="shared" si="80"/>
        <v>170</v>
      </c>
      <c r="J619" s="20"/>
      <c r="K619" s="166"/>
      <c r="L619" s="21"/>
      <c r="M619" s="25"/>
      <c r="N619" s="25"/>
      <c r="O619" s="153"/>
      <c r="P619" s="23">
        <f t="shared" si="81"/>
        <v>0</v>
      </c>
      <c r="Q619" s="166"/>
    </row>
    <row r="620" spans="1:17" ht="15" customHeight="1" x14ac:dyDescent="0.25">
      <c r="A620" s="24"/>
      <c r="B620" s="24"/>
      <c r="C620" s="24"/>
      <c r="D620" s="166"/>
      <c r="E620" s="148" t="s">
        <v>33</v>
      </c>
      <c r="F620" s="63">
        <v>1</v>
      </c>
      <c r="G620" s="61">
        <v>90</v>
      </c>
      <c r="H620" s="22" t="s">
        <v>18</v>
      </c>
      <c r="I620" s="19">
        <f t="shared" si="80"/>
        <v>90</v>
      </c>
      <c r="J620" s="20"/>
      <c r="K620" s="166"/>
      <c r="L620" s="28"/>
      <c r="M620" s="18"/>
      <c r="N620" s="18"/>
      <c r="O620" s="153"/>
      <c r="P620" s="23">
        <f t="shared" si="81"/>
        <v>0</v>
      </c>
      <c r="Q620" s="166"/>
    </row>
    <row r="621" spans="1:17" ht="15" customHeight="1" x14ac:dyDescent="0.25">
      <c r="A621" s="24"/>
      <c r="B621" s="24"/>
      <c r="C621" s="24"/>
      <c r="D621" s="167"/>
      <c r="E621" s="149"/>
      <c r="F621" s="18"/>
      <c r="G621" s="18"/>
      <c r="H621" s="153"/>
      <c r="I621" s="19">
        <f t="shared" si="80"/>
        <v>0</v>
      </c>
      <c r="J621" s="20"/>
      <c r="K621" s="167"/>
      <c r="L621" s="17"/>
      <c r="M621" s="18"/>
      <c r="N621" s="18"/>
      <c r="O621" s="153"/>
      <c r="P621" s="23">
        <f t="shared" si="81"/>
        <v>0</v>
      </c>
      <c r="Q621" s="166"/>
    </row>
    <row r="622" spans="1:17" ht="15.75" customHeight="1" thickBot="1" x14ac:dyDescent="0.3">
      <c r="A622" s="29"/>
      <c r="B622" s="29"/>
      <c r="C622" s="29"/>
      <c r="D622" s="30"/>
      <c r="E622" s="150"/>
      <c r="F622" s="32">
        <f>SUM(F610:F621)</f>
        <v>18</v>
      </c>
      <c r="G622" s="32">
        <f>SUM(G610:G621)</f>
        <v>948</v>
      </c>
      <c r="H622" s="154"/>
      <c r="I622" s="33">
        <f>SUM(I610:I621)</f>
        <v>1566</v>
      </c>
      <c r="J622" s="34"/>
      <c r="K622" s="30"/>
      <c r="L622" s="31"/>
      <c r="M622" s="32">
        <f>SUM(M610:M621)</f>
        <v>10</v>
      </c>
      <c r="N622" s="32">
        <f>SUM(N610:N621)</f>
        <v>449</v>
      </c>
      <c r="O622" s="154"/>
      <c r="P622" s="32">
        <f>SUM(P610:P621)</f>
        <v>720</v>
      </c>
      <c r="Q622" s="167"/>
    </row>
    <row r="623" spans="1:17" ht="15.75" customHeight="1" thickTop="1" thickBot="1" x14ac:dyDescent="0.25"/>
    <row r="624" spans="1:17" ht="26.25" customHeight="1" thickTop="1" x14ac:dyDescent="0.2">
      <c r="A624" s="9" t="s">
        <v>7</v>
      </c>
      <c r="B624" s="10" t="s">
        <v>8</v>
      </c>
      <c r="C624" s="10"/>
      <c r="D624" s="165"/>
      <c r="E624" s="147" t="s">
        <v>9</v>
      </c>
      <c r="F624" s="11" t="s">
        <v>10</v>
      </c>
      <c r="G624" s="11" t="s">
        <v>11</v>
      </c>
      <c r="H624" s="152"/>
      <c r="I624" s="11" t="s">
        <v>12</v>
      </c>
      <c r="J624" s="12"/>
      <c r="K624" s="165" t="s">
        <v>13</v>
      </c>
      <c r="L624" s="11" t="s">
        <v>9</v>
      </c>
      <c r="M624" s="11" t="s">
        <v>10</v>
      </c>
      <c r="N624" s="11" t="s">
        <v>11</v>
      </c>
      <c r="O624" s="152"/>
      <c r="P624" s="11" t="s">
        <v>14</v>
      </c>
      <c r="Q624" s="13" t="s">
        <v>15</v>
      </c>
    </row>
    <row r="625" spans="1:17" x14ac:dyDescent="0.2">
      <c r="A625" s="14">
        <v>42</v>
      </c>
      <c r="B625" s="15" t="s">
        <v>118</v>
      </c>
      <c r="C625" s="15"/>
      <c r="D625" s="166"/>
      <c r="E625" s="148" t="s">
        <v>37</v>
      </c>
      <c r="F625" s="61">
        <v>1</v>
      </c>
      <c r="G625" s="61">
        <v>72</v>
      </c>
      <c r="H625" s="153" t="s">
        <v>24</v>
      </c>
      <c r="I625" s="19">
        <f t="shared" ref="I625:I636" si="82">F625*G625</f>
        <v>72</v>
      </c>
      <c r="J625" s="20"/>
      <c r="K625" s="166"/>
      <c r="L625" s="16" t="s">
        <v>17</v>
      </c>
      <c r="M625" s="62">
        <v>2</v>
      </c>
      <c r="N625" s="62">
        <v>88</v>
      </c>
      <c r="O625" s="22" t="s">
        <v>20</v>
      </c>
      <c r="P625" s="23">
        <f t="shared" ref="P625:P636" si="83">M625*N625*0.8</f>
        <v>140.80000000000001</v>
      </c>
      <c r="Q625" s="168">
        <f>(I637+P637)/(F637+(0.8*M637))</f>
        <v>87.057851239669432</v>
      </c>
    </row>
    <row r="626" spans="1:17" ht="15" customHeight="1" x14ac:dyDescent="0.25">
      <c r="A626" s="24"/>
      <c r="B626" s="24"/>
      <c r="C626" s="24"/>
      <c r="D626" s="166"/>
      <c r="E626" s="148" t="s">
        <v>97</v>
      </c>
      <c r="F626" s="63">
        <v>2</v>
      </c>
      <c r="G626" s="62">
        <v>95</v>
      </c>
      <c r="H626" s="153" t="s">
        <v>18</v>
      </c>
      <c r="I626" s="19">
        <f t="shared" si="82"/>
        <v>190</v>
      </c>
      <c r="J626" s="26"/>
      <c r="K626" s="166"/>
      <c r="L626" s="16" t="s">
        <v>19</v>
      </c>
      <c r="M626" s="62">
        <v>2</v>
      </c>
      <c r="N626" s="62">
        <v>91</v>
      </c>
      <c r="O626" s="153" t="s">
        <v>20</v>
      </c>
      <c r="P626" s="23">
        <f t="shared" si="83"/>
        <v>145.6</v>
      </c>
      <c r="Q626" s="166"/>
    </row>
    <row r="627" spans="1:17" ht="15" customHeight="1" x14ac:dyDescent="0.25">
      <c r="A627" s="24"/>
      <c r="B627" s="24"/>
      <c r="C627" s="24"/>
      <c r="D627" s="166"/>
      <c r="E627" s="148" t="s">
        <v>104</v>
      </c>
      <c r="F627" s="62">
        <v>2</v>
      </c>
      <c r="G627" s="62">
        <v>90</v>
      </c>
      <c r="H627" s="153" t="s">
        <v>18</v>
      </c>
      <c r="I627" s="19">
        <f t="shared" si="82"/>
        <v>180</v>
      </c>
      <c r="J627" s="26"/>
      <c r="K627" s="166"/>
      <c r="L627" s="17" t="s">
        <v>39</v>
      </c>
      <c r="M627" s="61">
        <v>1</v>
      </c>
      <c r="N627" s="61">
        <v>92</v>
      </c>
      <c r="O627" s="153" t="s">
        <v>28</v>
      </c>
      <c r="P627" s="23">
        <f t="shared" si="83"/>
        <v>73.600000000000009</v>
      </c>
      <c r="Q627" s="166"/>
    </row>
    <row r="628" spans="1:17" ht="15" customHeight="1" x14ac:dyDescent="0.25">
      <c r="A628" s="24"/>
      <c r="B628" s="24"/>
      <c r="C628" s="24"/>
      <c r="D628" s="166"/>
      <c r="E628" s="148" t="s">
        <v>98</v>
      </c>
      <c r="F628" s="61">
        <v>2</v>
      </c>
      <c r="G628" s="61">
        <v>81</v>
      </c>
      <c r="H628" s="153" t="s">
        <v>18</v>
      </c>
      <c r="I628" s="19">
        <f t="shared" si="82"/>
        <v>162</v>
      </c>
      <c r="J628" s="26"/>
      <c r="K628" s="166"/>
      <c r="L628" s="17" t="s">
        <v>38</v>
      </c>
      <c r="M628" s="61">
        <v>2</v>
      </c>
      <c r="N628" s="61">
        <v>85</v>
      </c>
      <c r="O628" s="153" t="s">
        <v>20</v>
      </c>
      <c r="P628" s="23">
        <f t="shared" si="83"/>
        <v>136</v>
      </c>
      <c r="Q628" s="166"/>
    </row>
    <row r="629" spans="1:17" ht="15" customHeight="1" x14ac:dyDescent="0.25">
      <c r="A629" s="24"/>
      <c r="B629" s="24"/>
      <c r="C629" s="24"/>
      <c r="D629" s="166"/>
      <c r="E629" s="148" t="s">
        <v>100</v>
      </c>
      <c r="F629" s="61">
        <v>2</v>
      </c>
      <c r="G629" s="61">
        <v>79</v>
      </c>
      <c r="H629" s="153" t="s">
        <v>18</v>
      </c>
      <c r="I629" s="19">
        <f t="shared" si="82"/>
        <v>158</v>
      </c>
      <c r="J629" s="26"/>
      <c r="K629" s="166"/>
      <c r="L629" s="17" t="s">
        <v>45</v>
      </c>
      <c r="M629" s="61">
        <v>2</v>
      </c>
      <c r="N629" s="61">
        <v>88</v>
      </c>
      <c r="O629" s="153" t="s">
        <v>20</v>
      </c>
      <c r="P629" s="23">
        <f t="shared" si="83"/>
        <v>140.80000000000001</v>
      </c>
      <c r="Q629" s="166"/>
    </row>
    <row r="630" spans="1:17" ht="15" customHeight="1" x14ac:dyDescent="0.25">
      <c r="A630" s="24"/>
      <c r="B630" s="24"/>
      <c r="C630" s="24"/>
      <c r="D630" s="166"/>
      <c r="E630" s="148" t="s">
        <v>26</v>
      </c>
      <c r="F630" s="61">
        <v>1</v>
      </c>
      <c r="G630" s="61">
        <v>83</v>
      </c>
      <c r="H630" s="22" t="s">
        <v>24</v>
      </c>
      <c r="I630" s="19">
        <f>F630*G630</f>
        <v>83</v>
      </c>
      <c r="J630" s="20"/>
      <c r="K630" s="166"/>
      <c r="L630" s="21"/>
      <c r="M630" s="21"/>
      <c r="N630" s="21"/>
      <c r="O630" s="153"/>
      <c r="P630" s="23">
        <f t="shared" si="83"/>
        <v>0</v>
      </c>
      <c r="Q630" s="166"/>
    </row>
    <row r="631" spans="1:17" ht="15" customHeight="1" x14ac:dyDescent="0.25">
      <c r="A631" s="24"/>
      <c r="B631" s="24"/>
      <c r="C631" s="24"/>
      <c r="D631" s="166"/>
      <c r="E631" s="148" t="s">
        <v>101</v>
      </c>
      <c r="F631" s="61">
        <v>2</v>
      </c>
      <c r="G631" s="61">
        <v>83</v>
      </c>
      <c r="H631" s="22" t="s">
        <v>18</v>
      </c>
      <c r="I631" s="19">
        <f>F631*G631</f>
        <v>166</v>
      </c>
      <c r="J631" s="26"/>
      <c r="K631" s="166"/>
      <c r="L631" s="21"/>
      <c r="M631" s="25"/>
      <c r="N631" s="25"/>
      <c r="O631" s="153"/>
      <c r="P631" s="23">
        <f t="shared" si="83"/>
        <v>0</v>
      </c>
      <c r="Q631" s="166"/>
    </row>
    <row r="632" spans="1:17" ht="15" customHeight="1" x14ac:dyDescent="0.25">
      <c r="A632" s="24"/>
      <c r="B632" s="24"/>
      <c r="C632" s="24"/>
      <c r="D632" s="166"/>
      <c r="E632" s="148" t="s">
        <v>102</v>
      </c>
      <c r="F632" s="61">
        <v>2</v>
      </c>
      <c r="G632" s="61">
        <v>92</v>
      </c>
      <c r="H632" s="22" t="s">
        <v>18</v>
      </c>
      <c r="I632" s="19">
        <f>F632*G632</f>
        <v>184</v>
      </c>
      <c r="J632" s="26"/>
      <c r="K632" s="166"/>
      <c r="L632" s="21"/>
      <c r="M632" s="25"/>
      <c r="N632" s="25"/>
      <c r="O632" s="153"/>
      <c r="P632" s="23">
        <f t="shared" si="83"/>
        <v>0</v>
      </c>
      <c r="Q632" s="166"/>
    </row>
    <row r="633" spans="1:17" ht="15" customHeight="1" x14ac:dyDescent="0.25">
      <c r="A633" s="24"/>
      <c r="B633" s="24"/>
      <c r="C633" s="24"/>
      <c r="D633" s="166"/>
      <c r="E633" s="148" t="s">
        <v>23</v>
      </c>
      <c r="F633" s="61">
        <v>2</v>
      </c>
      <c r="G633" s="61">
        <v>92</v>
      </c>
      <c r="H633" s="22" t="s">
        <v>24</v>
      </c>
      <c r="I633" s="19">
        <f>F633*G633</f>
        <v>184</v>
      </c>
      <c r="J633" s="20"/>
      <c r="K633" s="166"/>
      <c r="L633" s="21"/>
      <c r="M633" s="25"/>
      <c r="N633" s="25"/>
      <c r="O633" s="153"/>
      <c r="P633" s="23">
        <f t="shared" si="83"/>
        <v>0</v>
      </c>
      <c r="Q633" s="166"/>
    </row>
    <row r="634" spans="1:17" ht="15" customHeight="1" x14ac:dyDescent="0.25">
      <c r="A634" s="24"/>
      <c r="B634" s="24"/>
      <c r="C634" s="24"/>
      <c r="D634" s="166"/>
      <c r="E634" s="148" t="s">
        <v>33</v>
      </c>
      <c r="F634" s="63">
        <v>1</v>
      </c>
      <c r="G634" s="61">
        <v>91</v>
      </c>
      <c r="H634" s="22" t="s">
        <v>18</v>
      </c>
      <c r="I634" s="19">
        <f>F634*G634</f>
        <v>91</v>
      </c>
      <c r="J634" s="20"/>
      <c r="K634" s="166"/>
      <c r="L634" s="21"/>
      <c r="M634" s="25"/>
      <c r="N634" s="25"/>
      <c r="O634" s="153"/>
      <c r="P634" s="23">
        <f t="shared" si="83"/>
        <v>0</v>
      </c>
      <c r="Q634" s="166"/>
    </row>
    <row r="635" spans="1:17" ht="15" customHeight="1" x14ac:dyDescent="0.25">
      <c r="A635" s="24"/>
      <c r="B635" s="24"/>
      <c r="C635" s="24"/>
      <c r="D635" s="166"/>
      <c r="J635" s="20"/>
      <c r="K635" s="166"/>
      <c r="L635" s="28"/>
      <c r="M635" s="18"/>
      <c r="N635" s="18"/>
      <c r="O635" s="153"/>
      <c r="P635" s="23">
        <f t="shared" si="83"/>
        <v>0</v>
      </c>
      <c r="Q635" s="166"/>
    </row>
    <row r="636" spans="1:17" ht="15" customHeight="1" x14ac:dyDescent="0.25">
      <c r="A636" s="24"/>
      <c r="B636" s="24"/>
      <c r="C636" s="24"/>
      <c r="D636" s="167"/>
      <c r="E636" s="149"/>
      <c r="F636" s="18"/>
      <c r="G636" s="18"/>
      <c r="H636" s="153"/>
      <c r="I636" s="19">
        <f t="shared" si="82"/>
        <v>0</v>
      </c>
      <c r="J636" s="20"/>
      <c r="K636" s="167"/>
      <c r="L636" s="17"/>
      <c r="M636" s="18"/>
      <c r="N636" s="18"/>
      <c r="O636" s="153"/>
      <c r="P636" s="23">
        <f t="shared" si="83"/>
        <v>0</v>
      </c>
      <c r="Q636" s="166"/>
    </row>
    <row r="637" spans="1:17" ht="15.75" customHeight="1" thickBot="1" x14ac:dyDescent="0.3">
      <c r="A637" s="29"/>
      <c r="B637" s="29"/>
      <c r="C637" s="29"/>
      <c r="D637" s="30"/>
      <c r="E637" s="150"/>
      <c r="F637" s="32">
        <f>SUM(F625:F636)</f>
        <v>17</v>
      </c>
      <c r="G637" s="32">
        <f>SUM(G625:G636)</f>
        <v>858</v>
      </c>
      <c r="H637" s="154"/>
      <c r="I637" s="33">
        <f>SUM(I625:I636)</f>
        <v>1470</v>
      </c>
      <c r="J637" s="34"/>
      <c r="K637" s="30"/>
      <c r="L637" s="31"/>
      <c r="M637" s="32">
        <f>SUM(M625:M636)</f>
        <v>9</v>
      </c>
      <c r="N637" s="32">
        <f>SUM(N625:N636)</f>
        <v>444</v>
      </c>
      <c r="O637" s="154"/>
      <c r="P637" s="32">
        <f>SUM(P625:P636)</f>
        <v>636.79999999999995</v>
      </c>
      <c r="Q637" s="167"/>
    </row>
    <row r="638" spans="1:17" ht="15.75" customHeight="1" thickTop="1" x14ac:dyDescent="0.2"/>
  </sheetData>
  <mergeCells count="127">
    <mergeCell ref="D99:D111"/>
    <mergeCell ref="K99:K111"/>
    <mergeCell ref="Q100:Q112"/>
    <mergeCell ref="A3:U3"/>
    <mergeCell ref="D114:D126"/>
    <mergeCell ref="K114:K126"/>
    <mergeCell ref="Q115:Q127"/>
    <mergeCell ref="D129:D141"/>
    <mergeCell ref="K129:K141"/>
    <mergeCell ref="Q130:Q142"/>
    <mergeCell ref="D54:D66"/>
    <mergeCell ref="K54:K66"/>
    <mergeCell ref="Q55:Q67"/>
    <mergeCell ref="D69:D81"/>
    <mergeCell ref="K69:K81"/>
    <mergeCell ref="Q70:Q82"/>
    <mergeCell ref="D84:D96"/>
    <mergeCell ref="K84:K96"/>
    <mergeCell ref="Q85:Q97"/>
    <mergeCell ref="D9:D21"/>
    <mergeCell ref="K9:K21"/>
    <mergeCell ref="Q10:Q22"/>
    <mergeCell ref="D24:D36"/>
    <mergeCell ref="K24:K36"/>
    <mergeCell ref="D144:D156"/>
    <mergeCell ref="K144:K156"/>
    <mergeCell ref="Q145:Q157"/>
    <mergeCell ref="D159:D171"/>
    <mergeCell ref="K159:K171"/>
    <mergeCell ref="Q160:Q172"/>
    <mergeCell ref="D174:D186"/>
    <mergeCell ref="K174:K186"/>
    <mergeCell ref="Q175:Q187"/>
    <mergeCell ref="D189:D201"/>
    <mergeCell ref="K189:K201"/>
    <mergeCell ref="Q190:Q202"/>
    <mergeCell ref="Q205:Q217"/>
    <mergeCell ref="D219:D231"/>
    <mergeCell ref="K219:K231"/>
    <mergeCell ref="Q220:Q232"/>
    <mergeCell ref="D234:D246"/>
    <mergeCell ref="K234:K246"/>
    <mergeCell ref="Q235:Q247"/>
    <mergeCell ref="D249:D261"/>
    <mergeCell ref="K249:K261"/>
    <mergeCell ref="Q250:Q262"/>
    <mergeCell ref="D204:D216"/>
    <mergeCell ref="K204:K216"/>
    <mergeCell ref="D354:D366"/>
    <mergeCell ref="K354:K366"/>
    <mergeCell ref="Q355:Q367"/>
    <mergeCell ref="D264:D276"/>
    <mergeCell ref="K264:K276"/>
    <mergeCell ref="Q265:Q277"/>
    <mergeCell ref="D279:D291"/>
    <mergeCell ref="K279:K291"/>
    <mergeCell ref="Q280:Q292"/>
    <mergeCell ref="D294:D306"/>
    <mergeCell ref="K294:K306"/>
    <mergeCell ref="Q295:Q307"/>
    <mergeCell ref="D309:D321"/>
    <mergeCell ref="K309:K321"/>
    <mergeCell ref="Q310:Q322"/>
    <mergeCell ref="D324:D336"/>
    <mergeCell ref="K324:K336"/>
    <mergeCell ref="Q325:Q337"/>
    <mergeCell ref="D339:D351"/>
    <mergeCell ref="K339:K351"/>
    <mergeCell ref="Q340:Q352"/>
    <mergeCell ref="D369:D381"/>
    <mergeCell ref="K369:K381"/>
    <mergeCell ref="Q370:Q382"/>
    <mergeCell ref="D384:D396"/>
    <mergeCell ref="K384:K396"/>
    <mergeCell ref="Q385:Q397"/>
    <mergeCell ref="D399:D411"/>
    <mergeCell ref="K399:K411"/>
    <mergeCell ref="Q400:Q412"/>
    <mergeCell ref="Q460:Q472"/>
    <mergeCell ref="D474:D486"/>
    <mergeCell ref="K474:K486"/>
    <mergeCell ref="Q475:Q487"/>
    <mergeCell ref="D489:D501"/>
    <mergeCell ref="K489:K501"/>
    <mergeCell ref="Q490:Q502"/>
    <mergeCell ref="D504:D516"/>
    <mergeCell ref="K504:K516"/>
    <mergeCell ref="Q505:Q517"/>
    <mergeCell ref="Q25:Q37"/>
    <mergeCell ref="D39:D51"/>
    <mergeCell ref="K39:K51"/>
    <mergeCell ref="Q40:Q52"/>
    <mergeCell ref="D534:D546"/>
    <mergeCell ref="K534:K546"/>
    <mergeCell ref="Q535:Q547"/>
    <mergeCell ref="D549:D561"/>
    <mergeCell ref="K549:K561"/>
    <mergeCell ref="Q550:Q562"/>
    <mergeCell ref="D519:D531"/>
    <mergeCell ref="K519:K531"/>
    <mergeCell ref="Q520:Q532"/>
    <mergeCell ref="D414:D426"/>
    <mergeCell ref="K414:K426"/>
    <mergeCell ref="Q415:Q427"/>
    <mergeCell ref="D429:D441"/>
    <mergeCell ref="K429:K441"/>
    <mergeCell ref="Q430:Q442"/>
    <mergeCell ref="D444:D456"/>
    <mergeCell ref="K444:K456"/>
    <mergeCell ref="Q445:Q457"/>
    <mergeCell ref="D459:D471"/>
    <mergeCell ref="K459:K471"/>
    <mergeCell ref="D609:D621"/>
    <mergeCell ref="K609:K621"/>
    <mergeCell ref="Q610:Q622"/>
    <mergeCell ref="D624:D636"/>
    <mergeCell ref="K624:K636"/>
    <mergeCell ref="Q625:Q637"/>
    <mergeCell ref="D564:D576"/>
    <mergeCell ref="K564:K576"/>
    <mergeCell ref="Q565:Q577"/>
    <mergeCell ref="D579:D591"/>
    <mergeCell ref="K579:K591"/>
    <mergeCell ref="Q580:Q592"/>
    <mergeCell ref="D594:D606"/>
    <mergeCell ref="K594:K606"/>
    <mergeCell ref="Q595:Q607"/>
  </mergeCells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zoomScale="115" zoomScaleNormal="115" workbookViewId="0">
      <selection activeCell="I1" sqref="I1:J2"/>
    </sheetView>
  </sheetViews>
  <sheetFormatPr defaultColWidth="9" defaultRowHeight="15" x14ac:dyDescent="0.25"/>
  <cols>
    <col min="1" max="1" width="9" style="48" customWidth="1"/>
    <col min="2" max="2" width="11.125" style="4" customWidth="1"/>
    <col min="3" max="3" width="74.25" style="51" customWidth="1"/>
    <col min="4" max="4" width="11.125" style="4" customWidth="1"/>
    <col min="5" max="5" width="9" style="4" customWidth="1"/>
    <col min="6" max="6" width="20.5" style="4" customWidth="1"/>
    <col min="7" max="7" width="19.625" style="4" customWidth="1"/>
    <col min="8" max="8" width="9" style="4" customWidth="1"/>
    <col min="9" max="9" width="45.125" style="4" customWidth="1"/>
    <col min="10" max="10" width="55.5" style="4" customWidth="1"/>
    <col min="11" max="12" width="9" style="4" customWidth="1"/>
    <col min="13" max="16384" width="9" style="4"/>
  </cols>
  <sheetData>
    <row r="1" spans="1:10" ht="21" customHeight="1" x14ac:dyDescent="0.25">
      <c r="A1" s="79" t="s">
        <v>187</v>
      </c>
      <c r="B1" s="80" t="s">
        <v>8</v>
      </c>
      <c r="C1" s="81" t="s">
        <v>119</v>
      </c>
      <c r="D1" s="80" t="s">
        <v>120</v>
      </c>
      <c r="E1" s="80" t="s">
        <v>15</v>
      </c>
      <c r="F1" s="80" t="s">
        <v>121</v>
      </c>
      <c r="G1" s="80" t="s">
        <v>122</v>
      </c>
      <c r="I1" s="2" t="s">
        <v>383</v>
      </c>
    </row>
    <row r="2" spans="1:10" ht="29.25" customHeight="1" x14ac:dyDescent="0.25">
      <c r="A2" s="75">
        <v>1</v>
      </c>
      <c r="B2" s="68">
        <v>21939016</v>
      </c>
      <c r="C2" s="71" t="s">
        <v>185</v>
      </c>
      <c r="D2" s="68">
        <v>2</v>
      </c>
      <c r="E2" s="68">
        <v>2</v>
      </c>
      <c r="F2" s="89" t="s">
        <v>273</v>
      </c>
      <c r="G2" s="68"/>
      <c r="I2" s="36" t="s">
        <v>123</v>
      </c>
      <c r="J2" s="155" t="s">
        <v>124</v>
      </c>
    </row>
    <row r="3" spans="1:10" x14ac:dyDescent="0.25">
      <c r="A3" s="75">
        <v>2</v>
      </c>
      <c r="B3" s="68">
        <v>21939029</v>
      </c>
      <c r="C3" s="71" t="s">
        <v>141</v>
      </c>
      <c r="D3" s="68">
        <v>2</v>
      </c>
      <c r="E3" s="68">
        <v>2</v>
      </c>
      <c r="F3" s="90" t="s">
        <v>281</v>
      </c>
      <c r="G3" s="68"/>
    </row>
    <row r="4" spans="1:10" s="44" customFormat="1" ht="30" customHeight="1" x14ac:dyDescent="0.2">
      <c r="A4" s="75">
        <v>3</v>
      </c>
      <c r="B4" s="68">
        <v>21939023</v>
      </c>
      <c r="C4" s="71" t="s">
        <v>186</v>
      </c>
      <c r="D4" s="68">
        <v>2</v>
      </c>
      <c r="E4" s="68">
        <v>2</v>
      </c>
      <c r="F4" s="89" t="s">
        <v>273</v>
      </c>
      <c r="G4" s="68"/>
    </row>
    <row r="5" spans="1:10" s="44" customFormat="1" x14ac:dyDescent="0.2">
      <c r="A5" s="75">
        <v>4</v>
      </c>
      <c r="B5" s="68">
        <v>21939005</v>
      </c>
      <c r="C5" s="71" t="s">
        <v>140</v>
      </c>
      <c r="D5" s="68">
        <v>2</v>
      </c>
      <c r="E5" s="68">
        <v>2</v>
      </c>
      <c r="F5" s="89" t="s">
        <v>273</v>
      </c>
      <c r="G5" s="68"/>
    </row>
    <row r="6" spans="1:10" s="44" customFormat="1" ht="45" x14ac:dyDescent="0.2">
      <c r="A6" s="75">
        <v>5</v>
      </c>
      <c r="B6" s="68">
        <v>21939040</v>
      </c>
      <c r="C6" s="71" t="s">
        <v>280</v>
      </c>
      <c r="D6" s="99">
        <v>0</v>
      </c>
      <c r="E6" s="68">
        <v>0</v>
      </c>
      <c r="F6" s="97" t="s">
        <v>297</v>
      </c>
      <c r="G6" s="98" t="s">
        <v>298</v>
      </c>
    </row>
    <row r="7" spans="1:10" s="44" customFormat="1" ht="45" customHeight="1" x14ac:dyDescent="0.2">
      <c r="A7" s="75">
        <v>6</v>
      </c>
      <c r="B7" s="68">
        <v>21939021</v>
      </c>
      <c r="C7" s="71" t="s">
        <v>184</v>
      </c>
      <c r="D7" s="94">
        <v>2</v>
      </c>
      <c r="E7" s="87">
        <v>2</v>
      </c>
      <c r="F7" s="89" t="s">
        <v>273</v>
      </c>
      <c r="G7" s="94"/>
    </row>
    <row r="8" spans="1:10" s="44" customFormat="1" x14ac:dyDescent="0.25">
      <c r="A8" s="48"/>
      <c r="B8" s="4"/>
      <c r="C8" s="51"/>
      <c r="D8" s="4"/>
      <c r="E8" s="4"/>
      <c r="F8" s="4"/>
      <c r="G8" s="4"/>
    </row>
    <row r="9" spans="1:10" s="44" customFormat="1" x14ac:dyDescent="0.25">
      <c r="A9" s="48"/>
      <c r="B9" s="4"/>
      <c r="C9" s="51"/>
      <c r="D9" s="4"/>
      <c r="E9" s="4"/>
      <c r="F9" s="4"/>
      <c r="G9" s="4"/>
    </row>
    <row r="10" spans="1:10" s="44" customFormat="1" x14ac:dyDescent="0.25">
      <c r="A10" s="48"/>
      <c r="B10" s="4"/>
      <c r="C10" s="51"/>
      <c r="D10" s="4"/>
      <c r="E10" s="4"/>
      <c r="F10" s="4"/>
      <c r="G10" s="4"/>
    </row>
    <row r="11" spans="1:10" s="44" customFormat="1" x14ac:dyDescent="0.25">
      <c r="A11" s="48"/>
      <c r="B11" s="4"/>
      <c r="C11" s="51"/>
      <c r="D11" s="4"/>
      <c r="E11" s="4"/>
      <c r="F11" s="4"/>
      <c r="G11" s="4"/>
    </row>
    <row r="12" spans="1:10" s="44" customFormat="1" x14ac:dyDescent="0.25">
      <c r="A12" s="48"/>
      <c r="B12" s="4"/>
      <c r="C12" s="51"/>
      <c r="D12" s="4"/>
      <c r="E12" s="4"/>
      <c r="F12" s="4"/>
      <c r="G12" s="4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zoomScale="115" zoomScaleNormal="115" workbookViewId="0">
      <pane ySplit="1" topLeftCell="A23" activePane="bottomLeft" state="frozen"/>
      <selection pane="bottomLeft" activeCell="B1" sqref="B1:B1048576"/>
    </sheetView>
  </sheetViews>
  <sheetFormatPr defaultColWidth="9" defaultRowHeight="15" x14ac:dyDescent="0.25"/>
  <cols>
    <col min="1" max="1" width="9" style="48" customWidth="1"/>
    <col min="2" max="2" width="11.125" style="4" customWidth="1"/>
    <col min="3" max="3" width="11" style="4" bestFit="1" customWidth="1"/>
    <col min="4" max="4" width="69.5" style="66" customWidth="1"/>
    <col min="5" max="5" width="11.125" style="7" customWidth="1"/>
    <col min="6" max="6" width="9" style="7" customWidth="1"/>
    <col min="7" max="7" width="29.625" style="1" bestFit="1" customWidth="1"/>
    <col min="8" max="8" width="19.625" style="4" customWidth="1"/>
    <col min="9" max="10" width="9" style="4" customWidth="1"/>
    <col min="11" max="16384" width="9" style="4"/>
  </cols>
  <sheetData>
    <row r="1" spans="1:9" ht="21" customHeight="1" x14ac:dyDescent="0.25">
      <c r="A1" s="72" t="s">
        <v>7</v>
      </c>
      <c r="B1" s="72" t="s">
        <v>8</v>
      </c>
      <c r="C1" s="72" t="s">
        <v>125</v>
      </c>
      <c r="D1" s="73" t="s">
        <v>119</v>
      </c>
      <c r="E1" s="72" t="s">
        <v>120</v>
      </c>
      <c r="F1" s="72" t="s">
        <v>15</v>
      </c>
      <c r="G1" s="72" t="s">
        <v>121</v>
      </c>
      <c r="H1" s="72" t="s">
        <v>122</v>
      </c>
    </row>
    <row r="2" spans="1:9" s="44" customFormat="1" x14ac:dyDescent="0.25">
      <c r="A2" s="171">
        <v>1</v>
      </c>
      <c r="B2" s="171">
        <v>21939021</v>
      </c>
      <c r="C2" s="94" t="s">
        <v>150</v>
      </c>
      <c r="D2" s="71" t="s">
        <v>163</v>
      </c>
      <c r="E2" s="94">
        <v>4</v>
      </c>
      <c r="F2" s="171">
        <f>SUM(E2:E9)</f>
        <v>4</v>
      </c>
      <c r="G2" s="89" t="s">
        <v>279</v>
      </c>
      <c r="H2" s="94"/>
      <c r="I2" s="4"/>
    </row>
    <row r="3" spans="1:9" x14ac:dyDescent="0.25">
      <c r="A3" s="171"/>
      <c r="B3" s="171"/>
      <c r="C3" s="171" t="s">
        <v>152</v>
      </c>
      <c r="D3" s="122" t="s">
        <v>329</v>
      </c>
      <c r="E3" s="99">
        <v>0</v>
      </c>
      <c r="F3" s="171"/>
      <c r="G3" s="94"/>
      <c r="H3" s="98" t="s">
        <v>300</v>
      </c>
    </row>
    <row r="4" spans="1:9" x14ac:dyDescent="0.25">
      <c r="A4" s="171"/>
      <c r="B4" s="171"/>
      <c r="C4" s="171"/>
      <c r="D4" s="122" t="s">
        <v>330</v>
      </c>
      <c r="E4" s="99">
        <v>0</v>
      </c>
      <c r="F4" s="171"/>
      <c r="G4" s="89"/>
      <c r="H4" s="100" t="s">
        <v>300</v>
      </c>
    </row>
    <row r="5" spans="1:9" x14ac:dyDescent="0.25">
      <c r="A5" s="171"/>
      <c r="B5" s="171"/>
      <c r="C5" s="171"/>
      <c r="D5" s="122" t="s">
        <v>331</v>
      </c>
      <c r="E5" s="99">
        <v>0</v>
      </c>
      <c r="F5" s="171"/>
      <c r="G5" s="89"/>
      <c r="H5" s="100" t="s">
        <v>300</v>
      </c>
    </row>
    <row r="6" spans="1:9" x14ac:dyDescent="0.25">
      <c r="A6" s="171"/>
      <c r="B6" s="171"/>
      <c r="C6" s="171"/>
      <c r="D6" s="122" t="s">
        <v>332</v>
      </c>
      <c r="E6" s="99">
        <v>0</v>
      </c>
      <c r="F6" s="171"/>
      <c r="G6" s="89"/>
      <c r="H6" s="100" t="s">
        <v>300</v>
      </c>
    </row>
    <row r="7" spans="1:9" x14ac:dyDescent="0.25">
      <c r="A7" s="171"/>
      <c r="B7" s="171"/>
      <c r="C7" s="171"/>
      <c r="D7" s="122" t="s">
        <v>333</v>
      </c>
      <c r="E7" s="99">
        <v>0</v>
      </c>
      <c r="F7" s="171"/>
      <c r="G7" s="89"/>
      <c r="H7" s="98" t="s">
        <v>299</v>
      </c>
    </row>
    <row r="8" spans="1:9" x14ac:dyDescent="0.25">
      <c r="A8" s="171"/>
      <c r="B8" s="171"/>
      <c r="C8" s="171"/>
      <c r="D8" s="122" t="s">
        <v>334</v>
      </c>
      <c r="E8" s="99">
        <v>0</v>
      </c>
      <c r="F8" s="171"/>
      <c r="G8" s="89"/>
      <c r="H8" s="100" t="s">
        <v>299</v>
      </c>
    </row>
    <row r="9" spans="1:9" x14ac:dyDescent="0.25">
      <c r="A9" s="171"/>
      <c r="B9" s="171"/>
      <c r="C9" s="171"/>
      <c r="D9" s="122" t="s">
        <v>335</v>
      </c>
      <c r="E9" s="99">
        <v>0</v>
      </c>
      <c r="F9" s="171"/>
      <c r="G9" s="89"/>
      <c r="H9" s="100" t="s">
        <v>299</v>
      </c>
    </row>
    <row r="10" spans="1:9" ht="27" x14ac:dyDescent="0.25">
      <c r="A10" s="171">
        <v>2</v>
      </c>
      <c r="B10" s="171">
        <v>21939015</v>
      </c>
      <c r="C10" s="171" t="s">
        <v>157</v>
      </c>
      <c r="D10" s="123" t="s">
        <v>336</v>
      </c>
      <c r="E10" s="99">
        <v>0</v>
      </c>
      <c r="F10" s="171">
        <f>SUM(E12:E22)</f>
        <v>0.25</v>
      </c>
      <c r="G10" s="89"/>
      <c r="H10" s="100" t="s">
        <v>299</v>
      </c>
    </row>
    <row r="11" spans="1:9" ht="33" customHeight="1" x14ac:dyDescent="0.25">
      <c r="A11" s="171"/>
      <c r="B11" s="171"/>
      <c r="C11" s="171"/>
      <c r="D11" s="124" t="s">
        <v>337</v>
      </c>
      <c r="E11" s="99">
        <v>0</v>
      </c>
      <c r="F11" s="171"/>
      <c r="G11" s="89"/>
      <c r="H11" s="142" t="s">
        <v>327</v>
      </c>
    </row>
    <row r="12" spans="1:9" ht="30" x14ac:dyDescent="0.25">
      <c r="A12" s="171"/>
      <c r="B12" s="171"/>
      <c r="C12" s="171" t="s">
        <v>152</v>
      </c>
      <c r="D12" s="122" t="s">
        <v>338</v>
      </c>
      <c r="E12" s="99">
        <v>0</v>
      </c>
      <c r="F12" s="171"/>
      <c r="G12" s="89"/>
      <c r="H12" s="98" t="s">
        <v>299</v>
      </c>
    </row>
    <row r="13" spans="1:9" ht="30" x14ac:dyDescent="0.25">
      <c r="A13" s="171"/>
      <c r="B13" s="171"/>
      <c r="C13" s="171"/>
      <c r="D13" s="122" t="s">
        <v>339</v>
      </c>
      <c r="E13" s="99">
        <v>0</v>
      </c>
      <c r="F13" s="171"/>
      <c r="G13" s="89"/>
      <c r="H13" s="98" t="s">
        <v>299</v>
      </c>
    </row>
    <row r="14" spans="1:9" x14ac:dyDescent="0.25">
      <c r="A14" s="171"/>
      <c r="B14" s="171"/>
      <c r="C14" s="171"/>
      <c r="D14" s="122" t="s">
        <v>340</v>
      </c>
      <c r="E14" s="99">
        <v>0</v>
      </c>
      <c r="F14" s="171"/>
      <c r="G14" s="89"/>
      <c r="H14" s="98" t="s">
        <v>299</v>
      </c>
    </row>
    <row r="15" spans="1:9" x14ac:dyDescent="0.25">
      <c r="A15" s="171"/>
      <c r="B15" s="171"/>
      <c r="C15" s="171"/>
      <c r="D15" s="122" t="s">
        <v>341</v>
      </c>
      <c r="E15" s="99">
        <v>0</v>
      </c>
      <c r="F15" s="171"/>
      <c r="G15" s="89"/>
      <c r="H15" s="98" t="s">
        <v>299</v>
      </c>
    </row>
    <row r="16" spans="1:9" ht="30" x14ac:dyDescent="0.25">
      <c r="A16" s="171"/>
      <c r="B16" s="171"/>
      <c r="C16" s="171"/>
      <c r="D16" s="122" t="s">
        <v>342</v>
      </c>
      <c r="E16" s="99">
        <v>0</v>
      </c>
      <c r="F16" s="171"/>
      <c r="G16" s="89"/>
      <c r="H16" s="98" t="s">
        <v>299</v>
      </c>
    </row>
    <row r="17" spans="1:8" x14ac:dyDescent="0.25">
      <c r="A17" s="171"/>
      <c r="B17" s="171"/>
      <c r="C17" s="171"/>
      <c r="D17" s="122" t="s">
        <v>343</v>
      </c>
      <c r="E17" s="99">
        <v>0</v>
      </c>
      <c r="F17" s="171"/>
      <c r="G17" s="89"/>
      <c r="H17" s="98" t="s">
        <v>299</v>
      </c>
    </row>
    <row r="18" spans="1:8" ht="30" x14ac:dyDescent="0.25">
      <c r="A18" s="171"/>
      <c r="B18" s="171"/>
      <c r="C18" s="171"/>
      <c r="D18" s="122" t="s">
        <v>344</v>
      </c>
      <c r="E18" s="143">
        <v>0.25</v>
      </c>
      <c r="F18" s="171"/>
      <c r="G18" s="89" t="s">
        <v>277</v>
      </c>
      <c r="H18" s="98"/>
    </row>
    <row r="19" spans="1:8" x14ac:dyDescent="0.25">
      <c r="A19" s="171"/>
      <c r="B19" s="171"/>
      <c r="C19" s="171"/>
      <c r="D19" s="125" t="s">
        <v>345</v>
      </c>
      <c r="E19" s="99">
        <v>0</v>
      </c>
      <c r="F19" s="171"/>
      <c r="G19" s="89"/>
      <c r="H19" s="98" t="s">
        <v>299</v>
      </c>
    </row>
    <row r="20" spans="1:8" ht="30" x14ac:dyDescent="0.25">
      <c r="A20" s="171"/>
      <c r="B20" s="171"/>
      <c r="C20" s="171"/>
      <c r="D20" s="125" t="s">
        <v>346</v>
      </c>
      <c r="E20" s="99">
        <v>0</v>
      </c>
      <c r="F20" s="171"/>
      <c r="G20" s="89"/>
      <c r="H20" s="98" t="s">
        <v>299</v>
      </c>
    </row>
    <row r="21" spans="1:8" ht="45" x14ac:dyDescent="0.25">
      <c r="A21" s="171"/>
      <c r="B21" s="171"/>
      <c r="C21" s="171"/>
      <c r="D21" s="125" t="s">
        <v>347</v>
      </c>
      <c r="E21" s="99">
        <v>0</v>
      </c>
      <c r="F21" s="171"/>
      <c r="G21" s="89"/>
      <c r="H21" s="98" t="s">
        <v>299</v>
      </c>
    </row>
    <row r="22" spans="1:8" x14ac:dyDescent="0.25">
      <c r="A22" s="171"/>
      <c r="B22" s="171"/>
      <c r="C22" s="171"/>
      <c r="D22" s="125" t="s">
        <v>348</v>
      </c>
      <c r="E22" s="99">
        <v>0</v>
      </c>
      <c r="F22" s="171"/>
      <c r="G22" s="94"/>
      <c r="H22" s="98" t="s">
        <v>299</v>
      </c>
    </row>
    <row r="23" spans="1:8" x14ac:dyDescent="0.25">
      <c r="A23" s="94">
        <v>3</v>
      </c>
      <c r="B23" s="94">
        <v>21939005</v>
      </c>
      <c r="C23" s="94" t="s">
        <v>158</v>
      </c>
      <c r="D23" s="122" t="s">
        <v>349</v>
      </c>
      <c r="E23" s="94">
        <v>3</v>
      </c>
      <c r="F23" s="94">
        <f>E23</f>
        <v>3</v>
      </c>
      <c r="G23" s="89" t="s">
        <v>272</v>
      </c>
      <c r="H23" s="94"/>
    </row>
    <row r="24" spans="1:8" x14ac:dyDescent="0.25">
      <c r="A24" s="94">
        <v>4</v>
      </c>
      <c r="B24" s="94">
        <v>21939004</v>
      </c>
      <c r="C24" s="94" t="s">
        <v>150</v>
      </c>
      <c r="D24" s="122" t="s">
        <v>350</v>
      </c>
      <c r="E24" s="94">
        <v>2</v>
      </c>
      <c r="F24" s="94">
        <v>2</v>
      </c>
      <c r="G24" s="89" t="s">
        <v>279</v>
      </c>
      <c r="H24" s="94"/>
    </row>
    <row r="25" spans="1:8" x14ac:dyDescent="0.25">
      <c r="A25" s="94">
        <v>5</v>
      </c>
      <c r="B25" s="94">
        <v>21939014</v>
      </c>
      <c r="C25" s="94" t="s">
        <v>152</v>
      </c>
      <c r="D25" s="122" t="s">
        <v>351</v>
      </c>
      <c r="E25" s="94">
        <v>0.25</v>
      </c>
      <c r="F25" s="94">
        <f>E25</f>
        <v>0.25</v>
      </c>
      <c r="G25" s="89" t="s">
        <v>276</v>
      </c>
      <c r="H25" s="94"/>
    </row>
    <row r="26" spans="1:8" x14ac:dyDescent="0.25">
      <c r="A26" s="171">
        <v>6</v>
      </c>
      <c r="B26" s="171">
        <v>21939016</v>
      </c>
      <c r="C26" s="94" t="s">
        <v>150</v>
      </c>
      <c r="D26" s="122" t="s">
        <v>352</v>
      </c>
      <c r="E26" s="94">
        <v>2</v>
      </c>
      <c r="F26" s="171">
        <f>SUM(E26:E29)</f>
        <v>2</v>
      </c>
      <c r="G26" s="89" t="s">
        <v>282</v>
      </c>
      <c r="H26" s="94"/>
    </row>
    <row r="27" spans="1:8" ht="30" x14ac:dyDescent="0.25">
      <c r="A27" s="171"/>
      <c r="B27" s="171"/>
      <c r="C27" s="171" t="s">
        <v>152</v>
      </c>
      <c r="D27" s="122" t="s">
        <v>353</v>
      </c>
      <c r="E27" s="99">
        <v>0</v>
      </c>
      <c r="F27" s="171"/>
      <c r="G27" s="89"/>
      <c r="H27" s="98" t="s">
        <v>299</v>
      </c>
    </row>
    <row r="28" spans="1:8" ht="30" x14ac:dyDescent="0.25">
      <c r="A28" s="171"/>
      <c r="B28" s="171"/>
      <c r="C28" s="171"/>
      <c r="D28" s="122" t="s">
        <v>354</v>
      </c>
      <c r="E28" s="99">
        <v>0</v>
      </c>
      <c r="F28" s="171"/>
      <c r="G28" s="89"/>
      <c r="H28" s="98" t="s">
        <v>299</v>
      </c>
    </row>
    <row r="29" spans="1:8" ht="30" x14ac:dyDescent="0.25">
      <c r="A29" s="171"/>
      <c r="B29" s="171"/>
      <c r="C29" s="171"/>
      <c r="D29" s="71" t="s">
        <v>164</v>
      </c>
      <c r="E29" s="99">
        <v>0</v>
      </c>
      <c r="F29" s="171"/>
      <c r="G29" s="89"/>
      <c r="H29" s="98" t="s">
        <v>299</v>
      </c>
    </row>
    <row r="30" spans="1:8" x14ac:dyDescent="0.25">
      <c r="A30" s="171">
        <v>7</v>
      </c>
      <c r="B30" s="171">
        <v>21939017</v>
      </c>
      <c r="C30" s="94" t="s">
        <v>157</v>
      </c>
      <c r="D30" s="91" t="s">
        <v>321</v>
      </c>
      <c r="E30" s="99">
        <v>3</v>
      </c>
      <c r="F30" s="171">
        <f>SUM(E30:E31)</f>
        <v>3.25</v>
      </c>
      <c r="G30" s="89" t="s">
        <v>278</v>
      </c>
      <c r="H30" s="104" t="s">
        <v>322</v>
      </c>
    </row>
    <row r="31" spans="1:8" x14ac:dyDescent="0.25">
      <c r="A31" s="171"/>
      <c r="B31" s="171"/>
      <c r="C31" s="94" t="s">
        <v>152</v>
      </c>
      <c r="D31" s="122" t="s">
        <v>361</v>
      </c>
      <c r="E31" s="75">
        <v>0.25</v>
      </c>
      <c r="F31" s="171"/>
      <c r="G31" s="89" t="s">
        <v>274</v>
      </c>
      <c r="H31" s="98"/>
    </row>
    <row r="32" spans="1:8" x14ac:dyDescent="0.25">
      <c r="A32" s="171">
        <v>8</v>
      </c>
      <c r="B32" s="172">
        <v>21939018</v>
      </c>
      <c r="C32" s="94" t="s">
        <v>150</v>
      </c>
      <c r="D32" s="71" t="s">
        <v>165</v>
      </c>
      <c r="E32" s="94">
        <v>3</v>
      </c>
      <c r="F32" s="171">
        <f>SUM(E32:E36)</f>
        <v>4</v>
      </c>
      <c r="G32" s="89" t="s">
        <v>279</v>
      </c>
      <c r="H32" s="94"/>
    </row>
    <row r="33" spans="1:8" x14ac:dyDescent="0.25">
      <c r="A33" s="171"/>
      <c r="B33" s="172"/>
      <c r="C33" s="94" t="s">
        <v>158</v>
      </c>
      <c r="D33" s="71" t="s">
        <v>166</v>
      </c>
      <c r="E33" s="94">
        <v>1</v>
      </c>
      <c r="F33" s="171"/>
      <c r="G33" s="89" t="s">
        <v>272</v>
      </c>
      <c r="H33" s="94"/>
    </row>
    <row r="34" spans="1:8" x14ac:dyDescent="0.25">
      <c r="A34" s="171"/>
      <c r="B34" s="172"/>
      <c r="C34" s="171" t="s">
        <v>152</v>
      </c>
      <c r="D34" s="71" t="s">
        <v>167</v>
      </c>
      <c r="E34" s="99">
        <v>0</v>
      </c>
      <c r="F34" s="171"/>
      <c r="G34" s="94"/>
      <c r="H34" s="100" t="s">
        <v>300</v>
      </c>
    </row>
    <row r="35" spans="1:8" x14ac:dyDescent="0.25">
      <c r="A35" s="171"/>
      <c r="B35" s="172"/>
      <c r="C35" s="171"/>
      <c r="D35" s="71" t="s">
        <v>168</v>
      </c>
      <c r="E35" s="99">
        <v>0</v>
      </c>
      <c r="F35" s="171"/>
      <c r="G35" s="89"/>
      <c r="H35" s="98" t="s">
        <v>299</v>
      </c>
    </row>
    <row r="36" spans="1:8" ht="30" x14ac:dyDescent="0.25">
      <c r="A36" s="171"/>
      <c r="B36" s="172"/>
      <c r="C36" s="171"/>
      <c r="D36" s="71" t="s">
        <v>169</v>
      </c>
      <c r="E36" s="99">
        <v>0</v>
      </c>
      <c r="F36" s="171"/>
      <c r="G36" s="89"/>
      <c r="H36" s="98" t="s">
        <v>299</v>
      </c>
    </row>
    <row r="37" spans="1:8" x14ac:dyDescent="0.25">
      <c r="A37" s="171">
        <v>9</v>
      </c>
      <c r="B37" s="171">
        <v>21939027</v>
      </c>
      <c r="C37" s="94" t="s">
        <v>150</v>
      </c>
      <c r="D37" s="71" t="s">
        <v>170</v>
      </c>
      <c r="E37" s="94">
        <v>4</v>
      </c>
      <c r="F37" s="171">
        <f>SUM(E37:E39)</f>
        <v>4</v>
      </c>
      <c r="G37" s="89" t="s">
        <v>279</v>
      </c>
      <c r="H37" s="94"/>
    </row>
    <row r="38" spans="1:8" ht="30" x14ac:dyDescent="0.25">
      <c r="A38" s="171"/>
      <c r="B38" s="171"/>
      <c r="C38" s="94" t="s">
        <v>152</v>
      </c>
      <c r="D38" s="122" t="s">
        <v>355</v>
      </c>
      <c r="E38" s="99">
        <v>0</v>
      </c>
      <c r="F38" s="171"/>
      <c r="G38" s="89" t="s">
        <v>275</v>
      </c>
      <c r="H38" s="98" t="s">
        <v>299</v>
      </c>
    </row>
    <row r="39" spans="1:8" x14ac:dyDescent="0.25">
      <c r="A39" s="171"/>
      <c r="B39" s="171"/>
      <c r="C39" s="94"/>
      <c r="D39" s="71" t="s">
        <v>171</v>
      </c>
      <c r="E39" s="99">
        <v>0</v>
      </c>
      <c r="F39" s="171"/>
      <c r="G39" s="89" t="s">
        <v>275</v>
      </c>
      <c r="H39" s="98" t="s">
        <v>299</v>
      </c>
    </row>
    <row r="40" spans="1:8" x14ac:dyDescent="0.25">
      <c r="A40" s="171">
        <v>10</v>
      </c>
      <c r="B40" s="171">
        <v>21939024</v>
      </c>
      <c r="C40" s="94" t="s">
        <v>150</v>
      </c>
      <c r="D40" s="71" t="s">
        <v>172</v>
      </c>
      <c r="E40" s="94">
        <v>3</v>
      </c>
      <c r="F40" s="171">
        <f>SUM(E40:E42)</f>
        <v>3</v>
      </c>
      <c r="G40" s="89" t="s">
        <v>279</v>
      </c>
      <c r="H40" s="94"/>
    </row>
    <row r="41" spans="1:8" x14ac:dyDescent="0.25">
      <c r="A41" s="171"/>
      <c r="B41" s="171"/>
      <c r="C41" s="171" t="s">
        <v>152</v>
      </c>
      <c r="D41" s="122" t="s">
        <v>356</v>
      </c>
      <c r="E41" s="99">
        <v>0</v>
      </c>
      <c r="F41" s="171"/>
      <c r="G41" s="89" t="s">
        <v>275</v>
      </c>
      <c r="H41" s="98" t="s">
        <v>299</v>
      </c>
    </row>
    <row r="42" spans="1:8" x14ac:dyDescent="0.25">
      <c r="A42" s="171"/>
      <c r="B42" s="171"/>
      <c r="C42" s="171"/>
      <c r="D42" s="71" t="s">
        <v>173</v>
      </c>
      <c r="E42" s="99">
        <v>0</v>
      </c>
      <c r="F42" s="171"/>
      <c r="G42" s="89" t="s">
        <v>275</v>
      </c>
      <c r="H42" s="98" t="s">
        <v>299</v>
      </c>
    </row>
    <row r="43" spans="1:8" x14ac:dyDescent="0.25">
      <c r="A43" s="94">
        <v>11</v>
      </c>
      <c r="B43" s="94">
        <v>21939026</v>
      </c>
      <c r="C43" s="94" t="s">
        <v>150</v>
      </c>
      <c r="D43" s="71" t="s">
        <v>174</v>
      </c>
      <c r="E43" s="94">
        <v>4</v>
      </c>
      <c r="F43" s="94">
        <f>E43</f>
        <v>4</v>
      </c>
      <c r="G43" s="89" t="s">
        <v>279</v>
      </c>
      <c r="H43" s="94"/>
    </row>
    <row r="44" spans="1:8" x14ac:dyDescent="0.25">
      <c r="A44" s="94">
        <v>12</v>
      </c>
      <c r="B44" s="94">
        <v>21939006</v>
      </c>
      <c r="C44" s="94" t="s">
        <v>158</v>
      </c>
      <c r="D44" s="71" t="s">
        <v>175</v>
      </c>
      <c r="E44" s="94">
        <v>1</v>
      </c>
      <c r="F44" s="94">
        <f>E44</f>
        <v>1</v>
      </c>
      <c r="G44" s="89" t="s">
        <v>272</v>
      </c>
      <c r="H44" s="94"/>
    </row>
    <row r="45" spans="1:8" x14ac:dyDescent="0.25">
      <c r="A45" s="171">
        <v>13</v>
      </c>
      <c r="B45" s="171">
        <v>21939042</v>
      </c>
      <c r="C45" s="171" t="s">
        <v>150</v>
      </c>
      <c r="D45" s="71" t="s">
        <v>159</v>
      </c>
      <c r="E45" s="94">
        <v>3</v>
      </c>
      <c r="F45" s="171">
        <f>SUM(E45:E50)</f>
        <v>3.5</v>
      </c>
      <c r="G45" s="89" t="s">
        <v>324</v>
      </c>
      <c r="H45" s="120"/>
    </row>
    <row r="46" spans="1:8" x14ac:dyDescent="0.25">
      <c r="A46" s="171"/>
      <c r="B46" s="171"/>
      <c r="C46" s="171"/>
      <c r="D46" s="71" t="s">
        <v>160</v>
      </c>
      <c r="E46" s="99">
        <v>0</v>
      </c>
      <c r="F46" s="171"/>
      <c r="G46" s="94"/>
      <c r="H46" s="98" t="s">
        <v>325</v>
      </c>
    </row>
    <row r="47" spans="1:8" x14ac:dyDescent="0.25">
      <c r="A47" s="171"/>
      <c r="B47" s="171"/>
      <c r="C47" s="171"/>
      <c r="D47" s="71" t="s">
        <v>176</v>
      </c>
      <c r="E47" s="99">
        <v>0</v>
      </c>
      <c r="F47" s="171"/>
      <c r="G47" s="94"/>
      <c r="H47" s="98" t="s">
        <v>325</v>
      </c>
    </row>
    <row r="48" spans="1:8" x14ac:dyDescent="0.25">
      <c r="A48" s="171"/>
      <c r="B48" s="171"/>
      <c r="C48" s="94" t="s">
        <v>158</v>
      </c>
      <c r="D48" s="124" t="s">
        <v>363</v>
      </c>
      <c r="E48" s="75">
        <v>0.25</v>
      </c>
      <c r="F48" s="171"/>
      <c r="G48" s="89" t="s">
        <v>362</v>
      </c>
      <c r="H48" s="98"/>
    </row>
    <row r="49" spans="1:8" x14ac:dyDescent="0.25">
      <c r="A49" s="171"/>
      <c r="B49" s="171"/>
      <c r="C49" s="171" t="s">
        <v>152</v>
      </c>
      <c r="D49" s="71" t="s">
        <v>161</v>
      </c>
      <c r="E49" s="99">
        <v>0</v>
      </c>
      <c r="F49" s="171"/>
      <c r="G49" s="94"/>
      <c r="H49" s="98" t="s">
        <v>299</v>
      </c>
    </row>
    <row r="50" spans="1:8" x14ac:dyDescent="0.25">
      <c r="A50" s="171"/>
      <c r="B50" s="171"/>
      <c r="C50" s="171"/>
      <c r="D50" s="71" t="s">
        <v>177</v>
      </c>
      <c r="E50" s="94">
        <v>0.25</v>
      </c>
      <c r="F50" s="171"/>
      <c r="G50" s="89" t="s">
        <v>362</v>
      </c>
      <c r="H50" s="94"/>
    </row>
    <row r="51" spans="1:8" x14ac:dyDescent="0.25">
      <c r="A51" s="171">
        <v>14</v>
      </c>
      <c r="B51" s="171">
        <v>21939023</v>
      </c>
      <c r="C51" s="171" t="s">
        <v>158</v>
      </c>
      <c r="D51" s="91" t="s">
        <v>156</v>
      </c>
      <c r="E51" s="94">
        <v>3</v>
      </c>
      <c r="F51" s="171">
        <f>SUM(E51:E52)</f>
        <v>3</v>
      </c>
      <c r="G51" s="89" t="s">
        <v>272</v>
      </c>
      <c r="H51" s="94"/>
    </row>
    <row r="52" spans="1:8" x14ac:dyDescent="0.25">
      <c r="A52" s="171"/>
      <c r="B52" s="171"/>
      <c r="C52" s="171"/>
      <c r="D52" s="91" t="s">
        <v>283</v>
      </c>
      <c r="E52" s="99">
        <v>0</v>
      </c>
      <c r="F52" s="171"/>
      <c r="G52" s="89"/>
      <c r="H52" s="98" t="s">
        <v>325</v>
      </c>
    </row>
    <row r="53" spans="1:8" x14ac:dyDescent="0.25">
      <c r="A53" s="171">
        <v>15</v>
      </c>
      <c r="B53" s="171">
        <v>21939020</v>
      </c>
      <c r="C53" s="94" t="s">
        <v>150</v>
      </c>
      <c r="D53" s="71" t="s">
        <v>178</v>
      </c>
      <c r="E53" s="94">
        <v>3</v>
      </c>
      <c r="F53" s="171">
        <f>SUM(E53:E54)</f>
        <v>5.4</v>
      </c>
      <c r="G53" s="89" t="s">
        <v>324</v>
      </c>
      <c r="H53" s="94"/>
    </row>
    <row r="54" spans="1:8" x14ac:dyDescent="0.25">
      <c r="A54" s="171"/>
      <c r="B54" s="171"/>
      <c r="C54" s="94" t="s">
        <v>158</v>
      </c>
      <c r="D54" s="71" t="s">
        <v>179</v>
      </c>
      <c r="E54" s="94">
        <v>2.4</v>
      </c>
      <c r="F54" s="171"/>
      <c r="G54" s="94"/>
      <c r="H54" s="94"/>
    </row>
    <row r="55" spans="1:8" x14ac:dyDescent="0.25">
      <c r="A55" s="94">
        <v>16</v>
      </c>
      <c r="B55" s="94">
        <v>21939039</v>
      </c>
      <c r="C55" s="94" t="s">
        <v>150</v>
      </c>
      <c r="D55" s="71" t="s">
        <v>162</v>
      </c>
      <c r="E55" s="94">
        <v>3</v>
      </c>
      <c r="F55" s="94">
        <f>E55</f>
        <v>3</v>
      </c>
      <c r="G55" s="89" t="s">
        <v>279</v>
      </c>
      <c r="H55" s="94"/>
    </row>
    <row r="56" spans="1:8" x14ac:dyDescent="0.25">
      <c r="A56" s="94">
        <v>17</v>
      </c>
      <c r="B56" s="94">
        <v>21939034</v>
      </c>
      <c r="C56" s="94" t="s">
        <v>150</v>
      </c>
      <c r="D56" s="71" t="s">
        <v>180</v>
      </c>
      <c r="E56" s="94">
        <v>3</v>
      </c>
      <c r="F56" s="94">
        <f>E56</f>
        <v>3</v>
      </c>
      <c r="G56" s="89" t="s">
        <v>279</v>
      </c>
      <c r="H56" s="94"/>
    </row>
    <row r="57" spans="1:8" x14ac:dyDescent="0.25">
      <c r="A57" s="171">
        <v>18</v>
      </c>
      <c r="B57" s="171">
        <v>21939032</v>
      </c>
      <c r="C57" s="94" t="s">
        <v>150</v>
      </c>
      <c r="D57" s="71" t="s">
        <v>181</v>
      </c>
      <c r="E57" s="94">
        <v>3</v>
      </c>
      <c r="F57" s="171">
        <f>SUM(E57:E59)</f>
        <v>5.4</v>
      </c>
      <c r="G57" s="89" t="s">
        <v>279</v>
      </c>
      <c r="H57" s="67"/>
    </row>
    <row r="58" spans="1:8" x14ac:dyDescent="0.25">
      <c r="A58" s="171"/>
      <c r="B58" s="171"/>
      <c r="C58" s="94" t="s">
        <v>158</v>
      </c>
      <c r="D58" s="91" t="s">
        <v>323</v>
      </c>
      <c r="E58" s="94">
        <v>2.4</v>
      </c>
      <c r="F58" s="171"/>
      <c r="G58" s="89" t="s">
        <v>272</v>
      </c>
      <c r="H58" s="67"/>
    </row>
    <row r="59" spans="1:8" x14ac:dyDescent="0.25">
      <c r="A59" s="171"/>
      <c r="B59" s="171"/>
      <c r="C59" s="94" t="s">
        <v>152</v>
      </c>
      <c r="D59" s="71" t="s">
        <v>182</v>
      </c>
      <c r="E59" s="99">
        <v>0</v>
      </c>
      <c r="F59" s="171"/>
      <c r="G59" s="94"/>
      <c r="H59" s="100" t="s">
        <v>300</v>
      </c>
    </row>
    <row r="60" spans="1:8" x14ac:dyDescent="0.25">
      <c r="A60" s="119">
        <v>19</v>
      </c>
      <c r="B60" s="94">
        <v>21939028</v>
      </c>
      <c r="C60" s="127" t="s">
        <v>328</v>
      </c>
      <c r="D60" s="128" t="s">
        <v>357</v>
      </c>
      <c r="E60" s="75">
        <v>1</v>
      </c>
      <c r="F60" s="75">
        <v>1</v>
      </c>
      <c r="G60" s="89" t="s">
        <v>279</v>
      </c>
      <c r="H60" s="94"/>
    </row>
  </sheetData>
  <mergeCells count="42">
    <mergeCell ref="C3:C9"/>
    <mergeCell ref="B2:B9"/>
    <mergeCell ref="C10:C11"/>
    <mergeCell ref="C12:C22"/>
    <mergeCell ref="B10:B22"/>
    <mergeCell ref="C27:C29"/>
    <mergeCell ref="B26:B29"/>
    <mergeCell ref="B30:B31"/>
    <mergeCell ref="C34:C36"/>
    <mergeCell ref="B32:B36"/>
    <mergeCell ref="B37:B39"/>
    <mergeCell ref="C41:C42"/>
    <mergeCell ref="C45:C47"/>
    <mergeCell ref="C49:C50"/>
    <mergeCell ref="C51:C52"/>
    <mergeCell ref="B45:B50"/>
    <mergeCell ref="F53:F54"/>
    <mergeCell ref="F57:F59"/>
    <mergeCell ref="F2:F9"/>
    <mergeCell ref="F26:F29"/>
    <mergeCell ref="F30:F31"/>
    <mergeCell ref="F32:F36"/>
    <mergeCell ref="F10:F22"/>
    <mergeCell ref="F37:F39"/>
    <mergeCell ref="F40:F42"/>
    <mergeCell ref="F45:F50"/>
    <mergeCell ref="F51:F52"/>
    <mergeCell ref="B57:B59"/>
    <mergeCell ref="B40:B42"/>
    <mergeCell ref="A53:A54"/>
    <mergeCell ref="A57:A59"/>
    <mergeCell ref="B53:B54"/>
    <mergeCell ref="B51:B52"/>
    <mergeCell ref="A37:A39"/>
    <mergeCell ref="A40:A42"/>
    <mergeCell ref="A45:A50"/>
    <mergeCell ref="A51:A52"/>
    <mergeCell ref="A2:A9"/>
    <mergeCell ref="A10:A22"/>
    <mergeCell ref="A26:A29"/>
    <mergeCell ref="A30:A31"/>
    <mergeCell ref="A32:A36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topLeftCell="A22" workbookViewId="0">
      <selection activeCell="D8" sqref="D8"/>
    </sheetView>
  </sheetViews>
  <sheetFormatPr defaultColWidth="9" defaultRowHeight="15" x14ac:dyDescent="0.25"/>
  <cols>
    <col min="1" max="1" width="9" style="4" customWidth="1"/>
    <col min="2" max="2" width="9.5" style="105" bestFit="1" customWidth="1"/>
    <col min="3" max="3" width="14.25" style="4" customWidth="1"/>
    <col min="4" max="4" width="9.125" style="4" bestFit="1" customWidth="1"/>
    <col min="5" max="5" width="9.5" style="4" bestFit="1" customWidth="1"/>
    <col min="6" max="6" width="9.125" style="4" bestFit="1" customWidth="1"/>
    <col min="7" max="7" width="9.125" style="4" customWidth="1"/>
    <col min="8" max="8" width="9.125" style="4" bestFit="1" customWidth="1"/>
    <col min="9" max="9" width="12" style="4" bestFit="1" customWidth="1"/>
    <col min="10" max="10" width="9" style="4" customWidth="1"/>
    <col min="11" max="11" width="13.625" style="4" customWidth="1"/>
    <col min="12" max="12" width="12.375" style="4" customWidth="1"/>
    <col min="13" max="14" width="9" style="4"/>
    <col min="15" max="15" width="7.5" style="4" bestFit="1" customWidth="1"/>
    <col min="16" max="16384" width="9" style="4"/>
  </cols>
  <sheetData>
    <row r="1" spans="1:12" ht="15.75" customHeight="1" x14ac:dyDescent="0.25">
      <c r="A1" s="129" t="s">
        <v>364</v>
      </c>
      <c r="B1" s="130" t="s">
        <v>365</v>
      </c>
      <c r="C1" s="79" t="s">
        <v>126</v>
      </c>
      <c r="D1" s="131" t="s">
        <v>127</v>
      </c>
      <c r="E1" s="79" t="s">
        <v>128</v>
      </c>
      <c r="F1" s="79" t="s">
        <v>129</v>
      </c>
      <c r="G1" s="79" t="s">
        <v>0</v>
      </c>
      <c r="H1" s="131" t="s">
        <v>366</v>
      </c>
      <c r="I1" s="79" t="s">
        <v>130</v>
      </c>
      <c r="J1" s="79" t="s">
        <v>131</v>
      </c>
      <c r="K1" s="132" t="s">
        <v>132</v>
      </c>
      <c r="L1" s="132" t="s">
        <v>133</v>
      </c>
    </row>
    <row r="2" spans="1:12" x14ac:dyDescent="0.25">
      <c r="A2" s="133">
        <v>23</v>
      </c>
      <c r="B2" s="134">
        <v>21939023</v>
      </c>
      <c r="C2" s="135">
        <v>2</v>
      </c>
      <c r="D2" s="96">
        <v>100</v>
      </c>
      <c r="E2" s="135">
        <v>3</v>
      </c>
      <c r="F2" s="96">
        <v>82.222222222222214</v>
      </c>
      <c r="G2" s="136">
        <v>89.008620689655174</v>
      </c>
      <c r="H2" s="96">
        <v>94.580740295206184</v>
      </c>
      <c r="I2" s="96">
        <v>96.702586206896555</v>
      </c>
      <c r="J2" s="96">
        <v>93.147030651340998</v>
      </c>
      <c r="K2" s="75">
        <v>2</v>
      </c>
      <c r="L2" s="75">
        <v>1</v>
      </c>
    </row>
    <row r="3" spans="1:12" x14ac:dyDescent="0.25">
      <c r="A3" s="133">
        <v>5</v>
      </c>
      <c r="B3" s="134">
        <v>21939005</v>
      </c>
      <c r="C3" s="135">
        <v>2</v>
      </c>
      <c r="D3" s="96">
        <v>100</v>
      </c>
      <c r="E3" s="135">
        <v>3</v>
      </c>
      <c r="F3" s="96">
        <v>82.222222222222214</v>
      </c>
      <c r="G3" s="136">
        <v>88.339622641509436</v>
      </c>
      <c r="H3" s="96">
        <v>92.021062856809209</v>
      </c>
      <c r="I3" s="96">
        <v>96.501886792452837</v>
      </c>
      <c r="J3" s="96">
        <v>92.946331236897279</v>
      </c>
      <c r="K3" s="75">
        <v>3</v>
      </c>
      <c r="L3" s="75">
        <v>2</v>
      </c>
    </row>
    <row r="4" spans="1:12" x14ac:dyDescent="0.25">
      <c r="A4" s="133">
        <v>21</v>
      </c>
      <c r="B4" s="134">
        <v>21939021</v>
      </c>
      <c r="C4" s="135">
        <v>2</v>
      </c>
      <c r="D4" s="96">
        <v>100</v>
      </c>
      <c r="E4" s="135">
        <v>4</v>
      </c>
      <c r="F4" s="96">
        <v>89.629629629629619</v>
      </c>
      <c r="G4" s="136">
        <v>83.152542372881356</v>
      </c>
      <c r="H4" s="96">
        <v>72.174588907353026</v>
      </c>
      <c r="I4" s="96">
        <v>94.945762711864404</v>
      </c>
      <c r="J4" s="96">
        <v>92.871688637790328</v>
      </c>
      <c r="K4" s="75">
        <v>5</v>
      </c>
      <c r="L4" s="75">
        <v>3</v>
      </c>
    </row>
    <row r="5" spans="1:12" x14ac:dyDescent="0.25">
      <c r="A5" s="133">
        <v>16</v>
      </c>
      <c r="B5" s="134">
        <v>21939016</v>
      </c>
      <c r="C5" s="135">
        <v>2</v>
      </c>
      <c r="D5" s="96">
        <v>100</v>
      </c>
      <c r="E5" s="135">
        <v>2</v>
      </c>
      <c r="F5" s="96">
        <v>74.81481481481481</v>
      </c>
      <c r="G5" s="136">
        <v>85.033898305084733</v>
      </c>
      <c r="H5" s="96">
        <v>79.372912350303082</v>
      </c>
      <c r="I5" s="96">
        <v>95.510169491525417</v>
      </c>
      <c r="J5" s="96">
        <v>90.473132454488379</v>
      </c>
      <c r="K5" s="75">
        <v>4</v>
      </c>
      <c r="L5" s="75">
        <v>4</v>
      </c>
    </row>
    <row r="6" spans="1:12" x14ac:dyDescent="0.25">
      <c r="A6" s="133">
        <v>29</v>
      </c>
      <c r="B6" s="134">
        <v>21939029</v>
      </c>
      <c r="C6" s="135">
        <v>2</v>
      </c>
      <c r="D6" s="96">
        <v>100</v>
      </c>
      <c r="E6" s="135">
        <v>0</v>
      </c>
      <c r="F6" s="96">
        <v>60</v>
      </c>
      <c r="G6" s="136">
        <v>89.177966101694906</v>
      </c>
      <c r="H6" s="96">
        <v>95.228678853017513</v>
      </c>
      <c r="I6" s="96">
        <v>96.753389830508468</v>
      </c>
      <c r="J6" s="96">
        <v>88.753389830508468</v>
      </c>
      <c r="K6" s="75">
        <v>1</v>
      </c>
      <c r="L6" s="75">
        <v>5</v>
      </c>
    </row>
    <row r="7" spans="1:12" x14ac:dyDescent="0.25">
      <c r="A7" s="133">
        <v>32</v>
      </c>
      <c r="B7" s="134">
        <v>21939032</v>
      </c>
      <c r="C7" s="135">
        <v>0</v>
      </c>
      <c r="D7" s="96">
        <v>60</v>
      </c>
      <c r="E7" s="135">
        <v>5.4</v>
      </c>
      <c r="F7" s="96">
        <v>100</v>
      </c>
      <c r="G7" s="136">
        <v>86.930769230769229</v>
      </c>
      <c r="H7" s="96">
        <v>86.630598266552681</v>
      </c>
      <c r="I7" s="96">
        <v>68.079230769230776</v>
      </c>
      <c r="J7" s="96">
        <v>76.079230769230776</v>
      </c>
      <c r="K7" s="75">
        <v>20</v>
      </c>
      <c r="L7" s="75">
        <v>6</v>
      </c>
    </row>
    <row r="8" spans="1:12" x14ac:dyDescent="0.25">
      <c r="A8" s="133">
        <v>20</v>
      </c>
      <c r="B8" s="134">
        <v>21939020</v>
      </c>
      <c r="C8" s="135">
        <v>0</v>
      </c>
      <c r="D8" s="96">
        <v>60</v>
      </c>
      <c r="E8" s="135">
        <v>5.4</v>
      </c>
      <c r="F8" s="96">
        <v>100</v>
      </c>
      <c r="G8" s="136">
        <v>84.575471698113205</v>
      </c>
      <c r="H8" s="96">
        <v>77.618909859147422</v>
      </c>
      <c r="I8" s="96">
        <v>67.372641509433961</v>
      </c>
      <c r="J8" s="96">
        <v>75.372641509433961</v>
      </c>
      <c r="K8" s="75">
        <v>36</v>
      </c>
      <c r="L8" s="75">
        <v>7</v>
      </c>
    </row>
    <row r="9" spans="1:12" x14ac:dyDescent="0.25">
      <c r="A9" s="133">
        <v>18</v>
      </c>
      <c r="B9" s="134">
        <v>21939018</v>
      </c>
      <c r="C9" s="135">
        <v>0</v>
      </c>
      <c r="D9" s="96">
        <v>60</v>
      </c>
      <c r="E9" s="135">
        <v>4</v>
      </c>
      <c r="F9" s="96">
        <v>89.629629629629619</v>
      </c>
      <c r="G9" s="136">
        <v>88.372881355932194</v>
      </c>
      <c r="H9" s="96">
        <v>92.148315217520832</v>
      </c>
      <c r="I9" s="96">
        <v>68.511864406779665</v>
      </c>
      <c r="J9" s="96">
        <v>74.437790332705589</v>
      </c>
      <c r="K9" s="75">
        <v>10</v>
      </c>
      <c r="L9" s="75">
        <v>8</v>
      </c>
    </row>
    <row r="10" spans="1:12" x14ac:dyDescent="0.25">
      <c r="A10" s="133">
        <v>26</v>
      </c>
      <c r="B10" s="134">
        <v>21939026</v>
      </c>
      <c r="C10" s="135">
        <v>0</v>
      </c>
      <c r="D10" s="96">
        <v>60</v>
      </c>
      <c r="E10" s="135">
        <v>4</v>
      </c>
      <c r="F10" s="96">
        <v>89.629629629629619</v>
      </c>
      <c r="G10" s="136">
        <v>88.023076923076943</v>
      </c>
      <c r="H10" s="96">
        <v>90.809915924559405</v>
      </c>
      <c r="I10" s="96">
        <v>68.406923076923078</v>
      </c>
      <c r="J10" s="96">
        <v>74.332849002849002</v>
      </c>
      <c r="K10" s="75">
        <v>12</v>
      </c>
      <c r="L10" s="75">
        <v>9</v>
      </c>
    </row>
    <row r="11" spans="1:12" x14ac:dyDescent="0.25">
      <c r="A11" s="133">
        <v>27</v>
      </c>
      <c r="B11" s="134">
        <v>21939027</v>
      </c>
      <c r="C11" s="135">
        <v>0</v>
      </c>
      <c r="D11" s="96">
        <v>60</v>
      </c>
      <c r="E11" s="135">
        <v>4</v>
      </c>
      <c r="F11" s="96">
        <v>89.629629629629619</v>
      </c>
      <c r="G11" s="136">
        <v>85.366666666666674</v>
      </c>
      <c r="H11" s="96">
        <v>80.646129319641773</v>
      </c>
      <c r="I11" s="96">
        <v>67.61</v>
      </c>
      <c r="J11" s="96">
        <v>73.535925925925923</v>
      </c>
      <c r="K11" s="75">
        <v>28</v>
      </c>
      <c r="L11" s="75">
        <v>10</v>
      </c>
    </row>
    <row r="12" spans="1:12" x14ac:dyDescent="0.25">
      <c r="A12" s="137">
        <v>42</v>
      </c>
      <c r="B12" s="134">
        <v>21939042</v>
      </c>
      <c r="C12" s="135">
        <v>0</v>
      </c>
      <c r="D12" s="96">
        <v>60</v>
      </c>
      <c r="E12" s="135">
        <v>3.5</v>
      </c>
      <c r="F12" s="96">
        <v>85.925925925925924</v>
      </c>
      <c r="G12" s="136">
        <v>87.057851239669432</v>
      </c>
      <c r="H12" s="96">
        <v>87.116831301028057</v>
      </c>
      <c r="I12" s="96">
        <v>68.117355371900828</v>
      </c>
      <c r="J12" s="96">
        <v>73.302540557086019</v>
      </c>
      <c r="K12" s="75">
        <v>18</v>
      </c>
      <c r="L12" s="75">
        <v>11</v>
      </c>
    </row>
    <row r="13" spans="1:12" x14ac:dyDescent="0.25">
      <c r="A13" s="133">
        <v>34</v>
      </c>
      <c r="B13" s="134">
        <v>21939034</v>
      </c>
      <c r="C13" s="135">
        <v>0</v>
      </c>
      <c r="D13" s="96">
        <v>60</v>
      </c>
      <c r="E13" s="135">
        <v>3</v>
      </c>
      <c r="F13" s="96">
        <v>82.222222222222214</v>
      </c>
      <c r="G13" s="136">
        <v>88.848214285714292</v>
      </c>
      <c r="H13" s="96">
        <v>93.967003597050038</v>
      </c>
      <c r="I13" s="96">
        <v>68.654464285714283</v>
      </c>
      <c r="J13" s="96">
        <v>73.098908730158726</v>
      </c>
      <c r="K13" s="75">
        <v>8</v>
      </c>
      <c r="L13" s="75">
        <v>12</v>
      </c>
    </row>
    <row r="14" spans="1:12" x14ac:dyDescent="0.25">
      <c r="A14" s="133">
        <v>39</v>
      </c>
      <c r="B14" s="134">
        <v>21939039</v>
      </c>
      <c r="C14" s="135">
        <v>0</v>
      </c>
      <c r="D14" s="96">
        <v>60</v>
      </c>
      <c r="E14" s="135">
        <v>3</v>
      </c>
      <c r="F14" s="96">
        <v>82.222222222222214</v>
      </c>
      <c r="G14" s="136">
        <v>87.958333333333329</v>
      </c>
      <c r="H14" s="96">
        <v>90.562198152576528</v>
      </c>
      <c r="I14" s="96">
        <v>68.387500000000003</v>
      </c>
      <c r="J14" s="96">
        <v>72.831944444444446</v>
      </c>
      <c r="K14" s="75">
        <v>13</v>
      </c>
      <c r="L14" s="75">
        <v>13</v>
      </c>
    </row>
    <row r="15" spans="1:12" x14ac:dyDescent="0.25">
      <c r="A15" s="133">
        <v>17</v>
      </c>
      <c r="B15" s="134">
        <v>21939017</v>
      </c>
      <c r="C15" s="135">
        <v>0</v>
      </c>
      <c r="D15" s="96">
        <v>60</v>
      </c>
      <c r="E15" s="135">
        <v>3.25</v>
      </c>
      <c r="F15" s="96">
        <v>84.074074074074076</v>
      </c>
      <c r="G15" s="136">
        <v>86.508620689655174</v>
      </c>
      <c r="H15" s="96">
        <v>85.015400584979687</v>
      </c>
      <c r="I15" s="96">
        <v>67.952586206896555</v>
      </c>
      <c r="J15" s="96">
        <v>72.767401021711379</v>
      </c>
      <c r="K15" s="75">
        <v>24</v>
      </c>
      <c r="L15" s="75">
        <v>14</v>
      </c>
    </row>
    <row r="16" spans="1:12" x14ac:dyDescent="0.25">
      <c r="A16" s="133">
        <v>24</v>
      </c>
      <c r="B16" s="134">
        <v>21939024</v>
      </c>
      <c r="C16" s="135">
        <v>0</v>
      </c>
      <c r="D16" s="96">
        <v>60</v>
      </c>
      <c r="E16" s="135">
        <v>3</v>
      </c>
      <c r="F16" s="96">
        <v>82.222222222222214</v>
      </c>
      <c r="G16" s="136">
        <v>86.658333333333346</v>
      </c>
      <c r="H16" s="96">
        <v>85.588221503258808</v>
      </c>
      <c r="I16" s="96">
        <v>67.997500000000002</v>
      </c>
      <c r="J16" s="96">
        <v>72.441944444444445</v>
      </c>
      <c r="K16" s="75">
        <v>22</v>
      </c>
      <c r="L16" s="75">
        <v>15</v>
      </c>
    </row>
    <row r="17" spans="1:12" x14ac:dyDescent="0.25">
      <c r="A17" s="133">
        <v>4</v>
      </c>
      <c r="B17" s="134">
        <v>21939004</v>
      </c>
      <c r="C17" s="135">
        <v>0</v>
      </c>
      <c r="D17" s="96">
        <v>60</v>
      </c>
      <c r="E17" s="135">
        <v>2</v>
      </c>
      <c r="F17" s="96">
        <v>74.81481481481481</v>
      </c>
      <c r="G17" s="136">
        <v>86.313725490196092</v>
      </c>
      <c r="H17" s="96">
        <v>84.269705068692303</v>
      </c>
      <c r="I17" s="96">
        <v>67.894117647058835</v>
      </c>
      <c r="J17" s="96">
        <v>70.857080610021796</v>
      </c>
      <c r="K17" s="75">
        <v>25</v>
      </c>
      <c r="L17" s="75">
        <v>16</v>
      </c>
    </row>
    <row r="18" spans="1:12" x14ac:dyDescent="0.25">
      <c r="A18" s="133">
        <v>14</v>
      </c>
      <c r="B18" s="134">
        <v>21939014</v>
      </c>
      <c r="C18" s="135">
        <v>0</v>
      </c>
      <c r="D18" s="96">
        <v>60</v>
      </c>
      <c r="E18" s="135">
        <v>0.25</v>
      </c>
      <c r="F18" s="96">
        <v>61.851851851851855</v>
      </c>
      <c r="G18" s="136">
        <v>90.424999999999997</v>
      </c>
      <c r="H18" s="96">
        <v>100</v>
      </c>
      <c r="I18" s="96">
        <v>69.127499999999998</v>
      </c>
      <c r="J18" s="96">
        <v>69.497870370370364</v>
      </c>
      <c r="K18" s="75">
        <v>6</v>
      </c>
      <c r="L18" s="75">
        <v>17</v>
      </c>
    </row>
    <row r="19" spans="1:12" x14ac:dyDescent="0.25">
      <c r="A19" s="133">
        <v>28</v>
      </c>
      <c r="B19" s="134">
        <v>21939028</v>
      </c>
      <c r="C19" s="135">
        <v>0</v>
      </c>
      <c r="D19" s="96">
        <v>60</v>
      </c>
      <c r="E19" s="135">
        <v>1</v>
      </c>
      <c r="F19" s="96">
        <v>67.407407407407405</v>
      </c>
      <c r="G19" s="136">
        <v>84.927419354838705</v>
      </c>
      <c r="H19" s="96">
        <v>78.965509417866457</v>
      </c>
      <c r="I19" s="96">
        <v>67.478225806451604</v>
      </c>
      <c r="J19" s="96">
        <v>68.959707287933099</v>
      </c>
      <c r="K19" s="75">
        <v>32</v>
      </c>
      <c r="L19" s="75">
        <v>18</v>
      </c>
    </row>
    <row r="20" spans="1:12" x14ac:dyDescent="0.25">
      <c r="A20" s="133">
        <v>6</v>
      </c>
      <c r="B20" s="134">
        <v>21939006</v>
      </c>
      <c r="C20" s="135">
        <v>0</v>
      </c>
      <c r="D20" s="96">
        <v>60</v>
      </c>
      <c r="E20" s="135">
        <v>1</v>
      </c>
      <c r="F20" s="96">
        <v>67.407407407407405</v>
      </c>
      <c r="G20" s="136">
        <v>84.646551724137936</v>
      </c>
      <c r="H20" s="96">
        <v>77.890871697362741</v>
      </c>
      <c r="I20" s="96">
        <v>67.393965517241384</v>
      </c>
      <c r="J20" s="96">
        <v>68.875446998722865</v>
      </c>
      <c r="K20" s="75">
        <v>35</v>
      </c>
      <c r="L20" s="75">
        <v>19</v>
      </c>
    </row>
    <row r="21" spans="1:12" x14ac:dyDescent="0.25">
      <c r="A21" s="133">
        <v>38</v>
      </c>
      <c r="B21" s="134">
        <v>21939038</v>
      </c>
      <c r="C21" s="135">
        <v>0</v>
      </c>
      <c r="D21" s="96">
        <v>60</v>
      </c>
      <c r="E21" s="135">
        <v>0</v>
      </c>
      <c r="F21" s="96">
        <v>60</v>
      </c>
      <c r="G21" s="136">
        <v>89.347107438016522</v>
      </c>
      <c r="H21" s="96">
        <v>95.875836589400677</v>
      </c>
      <c r="I21" s="96">
        <v>68.804132231404964</v>
      </c>
      <c r="J21" s="96">
        <v>68.804132231404964</v>
      </c>
      <c r="K21" s="75">
        <v>7</v>
      </c>
      <c r="L21" s="75">
        <v>20</v>
      </c>
    </row>
    <row r="22" spans="1:12" x14ac:dyDescent="0.25">
      <c r="A22" s="133">
        <v>1</v>
      </c>
      <c r="B22" s="134">
        <v>21939001</v>
      </c>
      <c r="C22" s="135">
        <v>0</v>
      </c>
      <c r="D22" s="96">
        <v>60</v>
      </c>
      <c r="E22" s="135">
        <v>0</v>
      </c>
      <c r="F22" s="96">
        <v>60</v>
      </c>
      <c r="G22" s="136">
        <v>88.550847457627114</v>
      </c>
      <c r="H22" s="96">
        <v>92.82923770536749</v>
      </c>
      <c r="I22" s="96">
        <v>68.56525423728813</v>
      </c>
      <c r="J22" s="96">
        <v>68.56525423728813</v>
      </c>
      <c r="K22" s="75">
        <v>9</v>
      </c>
      <c r="L22" s="75">
        <v>21</v>
      </c>
    </row>
    <row r="23" spans="1:12" x14ac:dyDescent="0.25">
      <c r="A23" s="133">
        <v>3</v>
      </c>
      <c r="B23" s="134">
        <v>21939003</v>
      </c>
      <c r="C23" s="135">
        <v>0</v>
      </c>
      <c r="D23" s="96">
        <v>60</v>
      </c>
      <c r="E23" s="135">
        <v>0</v>
      </c>
      <c r="F23" s="96">
        <v>60</v>
      </c>
      <c r="G23" s="136">
        <v>88.179245283018872</v>
      </c>
      <c r="H23" s="96">
        <v>91.407437290492794</v>
      </c>
      <c r="I23" s="96">
        <v>68.453773584905662</v>
      </c>
      <c r="J23" s="96">
        <v>68.453773584905662</v>
      </c>
      <c r="K23" s="75">
        <v>11</v>
      </c>
      <c r="L23" s="75">
        <v>22</v>
      </c>
    </row>
    <row r="24" spans="1:12" x14ac:dyDescent="0.25">
      <c r="A24" s="133">
        <v>15</v>
      </c>
      <c r="B24" s="134">
        <v>21939015</v>
      </c>
      <c r="C24" s="135">
        <v>0</v>
      </c>
      <c r="D24" s="96">
        <v>60</v>
      </c>
      <c r="E24" s="135">
        <v>0.25</v>
      </c>
      <c r="F24" s="96">
        <v>61.851851851851855</v>
      </c>
      <c r="G24" s="136">
        <v>86.746575342465761</v>
      </c>
      <c r="H24" s="96">
        <v>85.925847420884594</v>
      </c>
      <c r="I24" s="96">
        <v>68.023972602739732</v>
      </c>
      <c r="J24" s="96">
        <v>68.394342973110099</v>
      </c>
      <c r="K24" s="75">
        <v>21</v>
      </c>
      <c r="L24" s="75">
        <v>23</v>
      </c>
    </row>
    <row r="25" spans="1:12" x14ac:dyDescent="0.25">
      <c r="A25" s="133">
        <v>41</v>
      </c>
      <c r="B25" s="134">
        <v>21939041</v>
      </c>
      <c r="C25" s="135">
        <v>0</v>
      </c>
      <c r="D25" s="96">
        <v>60</v>
      </c>
      <c r="E25" s="135">
        <v>0</v>
      </c>
      <c r="F25" s="96">
        <v>60</v>
      </c>
      <c r="G25" s="136">
        <v>87.92307692307692</v>
      </c>
      <c r="H25" s="96">
        <v>90.427302336150262</v>
      </c>
      <c r="I25" s="96">
        <v>68.376923076923077</v>
      </c>
      <c r="J25" s="96">
        <v>68.376923076923077</v>
      </c>
      <c r="K25" s="75">
        <v>14</v>
      </c>
      <c r="L25" s="75">
        <v>24</v>
      </c>
    </row>
    <row r="26" spans="1:12" x14ac:dyDescent="0.25">
      <c r="A26" s="133">
        <v>25</v>
      </c>
      <c r="B26" s="134">
        <v>21939025</v>
      </c>
      <c r="C26" s="135">
        <v>0</v>
      </c>
      <c r="D26" s="96">
        <v>60</v>
      </c>
      <c r="E26" s="135">
        <v>0</v>
      </c>
      <c r="F26" s="96">
        <v>60</v>
      </c>
      <c r="G26" s="136">
        <v>87.741666666666674</v>
      </c>
      <c r="H26" s="96">
        <v>89.733202044356943</v>
      </c>
      <c r="I26" s="96">
        <v>68.322500000000005</v>
      </c>
      <c r="J26" s="96">
        <v>68.322500000000005</v>
      </c>
      <c r="K26" s="75">
        <v>15</v>
      </c>
      <c r="L26" s="75">
        <v>25</v>
      </c>
    </row>
    <row r="27" spans="1:12" x14ac:dyDescent="0.25">
      <c r="A27" s="133">
        <v>19</v>
      </c>
      <c r="B27" s="134">
        <v>21939019</v>
      </c>
      <c r="C27" s="135">
        <v>0</v>
      </c>
      <c r="D27" s="96">
        <v>60</v>
      </c>
      <c r="E27" s="135">
        <v>0</v>
      </c>
      <c r="F27" s="96">
        <v>60</v>
      </c>
      <c r="G27" s="136">
        <v>87.461538461538467</v>
      </c>
      <c r="H27" s="96">
        <v>88.661393466570019</v>
      </c>
      <c r="I27" s="96">
        <v>68.238461538461536</v>
      </c>
      <c r="J27" s="96">
        <v>68.238461538461536</v>
      </c>
      <c r="K27" s="75">
        <v>16</v>
      </c>
      <c r="L27" s="75">
        <v>26</v>
      </c>
    </row>
    <row r="28" spans="1:12" x14ac:dyDescent="0.25">
      <c r="A28" s="133">
        <v>30</v>
      </c>
      <c r="B28" s="134">
        <v>21939030</v>
      </c>
      <c r="C28" s="135">
        <v>0</v>
      </c>
      <c r="D28" s="96">
        <v>60</v>
      </c>
      <c r="E28" s="135">
        <v>0</v>
      </c>
      <c r="F28" s="96">
        <v>60</v>
      </c>
      <c r="G28" s="136">
        <v>87.137931034482762</v>
      </c>
      <c r="H28" s="96">
        <v>87.423227477553951</v>
      </c>
      <c r="I28" s="96">
        <v>68.141379310344831</v>
      </c>
      <c r="J28" s="96">
        <v>68.141379310344831</v>
      </c>
      <c r="K28" s="75">
        <v>17</v>
      </c>
      <c r="L28" s="75">
        <v>27</v>
      </c>
    </row>
    <row r="29" spans="1:12" x14ac:dyDescent="0.25">
      <c r="A29" s="133">
        <v>10</v>
      </c>
      <c r="B29" s="134">
        <v>21939010</v>
      </c>
      <c r="C29" s="135">
        <v>0</v>
      </c>
      <c r="D29" s="96">
        <v>60</v>
      </c>
      <c r="E29" s="135">
        <v>0</v>
      </c>
      <c r="F29" s="96">
        <v>60</v>
      </c>
      <c r="G29" s="136">
        <v>87.016666666666666</v>
      </c>
      <c r="H29" s="96">
        <v>86.95925352839123</v>
      </c>
      <c r="I29" s="96">
        <v>68.105000000000004</v>
      </c>
      <c r="J29" s="96">
        <v>68.105000000000004</v>
      </c>
      <c r="K29" s="75">
        <v>19</v>
      </c>
      <c r="L29" s="75">
        <v>28</v>
      </c>
    </row>
    <row r="30" spans="1:12" x14ac:dyDescent="0.25">
      <c r="A30" s="133">
        <v>35</v>
      </c>
      <c r="B30" s="134">
        <v>21939035</v>
      </c>
      <c r="C30" s="135">
        <v>0</v>
      </c>
      <c r="D30" s="96">
        <v>60</v>
      </c>
      <c r="E30" s="135">
        <v>0</v>
      </c>
      <c r="F30" s="96">
        <v>60</v>
      </c>
      <c r="G30" s="136">
        <v>86.641791044776113</v>
      </c>
      <c r="H30" s="96">
        <v>85.524928459405004</v>
      </c>
      <c r="I30" s="96">
        <v>67.992537313432834</v>
      </c>
      <c r="J30" s="96">
        <v>67.992537313432834</v>
      </c>
      <c r="K30" s="75">
        <v>23</v>
      </c>
      <c r="L30" s="75">
        <v>29</v>
      </c>
    </row>
    <row r="31" spans="1:12" x14ac:dyDescent="0.25">
      <c r="A31" s="133">
        <v>31</v>
      </c>
      <c r="B31" s="134">
        <v>21939031</v>
      </c>
      <c r="C31" s="135">
        <v>0</v>
      </c>
      <c r="D31" s="96">
        <v>60</v>
      </c>
      <c r="E31" s="135">
        <v>0</v>
      </c>
      <c r="F31" s="96">
        <v>60</v>
      </c>
      <c r="G31" s="136">
        <v>86.032258064516142</v>
      </c>
      <c r="H31" s="96">
        <v>83.192772451095649</v>
      </c>
      <c r="I31" s="96">
        <v>67.809677419354841</v>
      </c>
      <c r="J31" s="96">
        <v>67.809677419354841</v>
      </c>
      <c r="K31" s="75">
        <v>26</v>
      </c>
      <c r="L31" s="75">
        <v>30</v>
      </c>
    </row>
    <row r="32" spans="1:12" x14ac:dyDescent="0.25">
      <c r="A32" s="133">
        <v>36</v>
      </c>
      <c r="B32" s="134">
        <v>21939036</v>
      </c>
      <c r="C32" s="135">
        <v>0</v>
      </c>
      <c r="D32" s="96">
        <v>60</v>
      </c>
      <c r="E32" s="135">
        <v>0</v>
      </c>
      <c r="F32" s="96">
        <v>60</v>
      </c>
      <c r="G32" s="136">
        <v>86.022388059701498</v>
      </c>
      <c r="H32" s="96">
        <v>83.155008471498192</v>
      </c>
      <c r="I32" s="96">
        <v>67.806716417910451</v>
      </c>
      <c r="J32" s="96">
        <v>67.806716417910451</v>
      </c>
      <c r="K32" s="75">
        <v>27</v>
      </c>
      <c r="L32" s="75">
        <v>31</v>
      </c>
    </row>
    <row r="33" spans="1:12" x14ac:dyDescent="0.25">
      <c r="A33" s="133">
        <v>22</v>
      </c>
      <c r="B33" s="134">
        <v>21939022</v>
      </c>
      <c r="C33" s="135">
        <v>0</v>
      </c>
      <c r="D33" s="96">
        <v>60</v>
      </c>
      <c r="E33" s="135">
        <v>0</v>
      </c>
      <c r="F33" s="96">
        <v>60</v>
      </c>
      <c r="G33" s="136">
        <v>85.321739130434793</v>
      </c>
      <c r="H33" s="96">
        <v>80.474230461081191</v>
      </c>
      <c r="I33" s="96">
        <v>67.596521739130438</v>
      </c>
      <c r="J33" s="96">
        <v>67.596521739130438</v>
      </c>
      <c r="K33" s="75">
        <v>29</v>
      </c>
      <c r="L33" s="75">
        <v>32</v>
      </c>
    </row>
    <row r="34" spans="1:12" x14ac:dyDescent="0.25">
      <c r="A34" s="133">
        <v>13</v>
      </c>
      <c r="B34" s="134">
        <v>21939013</v>
      </c>
      <c r="C34" s="135">
        <v>0</v>
      </c>
      <c r="D34" s="96">
        <v>60</v>
      </c>
      <c r="E34" s="135">
        <v>0</v>
      </c>
      <c r="F34" s="96">
        <v>60</v>
      </c>
      <c r="G34" s="136">
        <v>85.1484375</v>
      </c>
      <c r="H34" s="96">
        <v>79.811154874103238</v>
      </c>
      <c r="I34" s="96">
        <v>67.544531250000006</v>
      </c>
      <c r="J34" s="96">
        <v>67.544531250000006</v>
      </c>
      <c r="K34" s="75">
        <v>30</v>
      </c>
      <c r="L34" s="75">
        <v>33</v>
      </c>
    </row>
    <row r="35" spans="1:12" x14ac:dyDescent="0.25">
      <c r="A35" s="133">
        <v>2</v>
      </c>
      <c r="B35" s="134">
        <v>21939002</v>
      </c>
      <c r="C35" s="135">
        <v>0</v>
      </c>
      <c r="D35" s="96">
        <v>60</v>
      </c>
      <c r="E35" s="135">
        <v>0</v>
      </c>
      <c r="F35" s="96">
        <v>60</v>
      </c>
      <c r="G35" s="136">
        <v>85.059322033898297</v>
      </c>
      <c r="H35" s="96">
        <v>79.470186991424043</v>
      </c>
      <c r="I35" s="96">
        <v>67.517796610169484</v>
      </c>
      <c r="J35" s="96">
        <v>67.517796610169484</v>
      </c>
      <c r="K35" s="75">
        <v>31</v>
      </c>
      <c r="L35" s="75">
        <v>34</v>
      </c>
    </row>
    <row r="36" spans="1:12" x14ac:dyDescent="0.25">
      <c r="A36" s="133">
        <v>7</v>
      </c>
      <c r="B36" s="134">
        <v>21939007</v>
      </c>
      <c r="C36" s="135">
        <v>0</v>
      </c>
      <c r="D36" s="96">
        <v>60</v>
      </c>
      <c r="E36" s="135">
        <v>0</v>
      </c>
      <c r="F36" s="96">
        <v>60</v>
      </c>
      <c r="G36" s="136">
        <v>84.861386138613867</v>
      </c>
      <c r="H36" s="96">
        <v>78.712857359726684</v>
      </c>
      <c r="I36" s="96">
        <v>67.458415841584156</v>
      </c>
      <c r="J36" s="96">
        <v>67.458415841584156</v>
      </c>
      <c r="K36" s="75">
        <v>33</v>
      </c>
      <c r="L36" s="75">
        <v>35</v>
      </c>
    </row>
    <row r="37" spans="1:12" x14ac:dyDescent="0.25">
      <c r="A37" s="133">
        <v>8</v>
      </c>
      <c r="B37" s="134">
        <v>21939008</v>
      </c>
      <c r="C37" s="135">
        <v>0</v>
      </c>
      <c r="D37" s="96">
        <v>60</v>
      </c>
      <c r="E37" s="135">
        <v>0</v>
      </c>
      <c r="F37" s="96">
        <v>60</v>
      </c>
      <c r="G37" s="136">
        <v>84.818965517241381</v>
      </c>
      <c r="H37" s="96">
        <v>78.550550298068003</v>
      </c>
      <c r="I37" s="96">
        <v>67.445689655172416</v>
      </c>
      <c r="J37" s="96">
        <v>67.445689655172416</v>
      </c>
      <c r="K37" s="75">
        <v>34</v>
      </c>
      <c r="L37" s="75">
        <v>36</v>
      </c>
    </row>
    <row r="38" spans="1:12" x14ac:dyDescent="0.25">
      <c r="A38" s="133">
        <v>40</v>
      </c>
      <c r="B38" s="134">
        <v>21939040</v>
      </c>
      <c r="C38" s="135">
        <v>0</v>
      </c>
      <c r="D38" s="96">
        <v>60</v>
      </c>
      <c r="E38" s="135">
        <v>0</v>
      </c>
      <c r="F38" s="96">
        <v>60</v>
      </c>
      <c r="G38" s="136">
        <v>84.396694214876035</v>
      </c>
      <c r="H38" s="96">
        <v>76.934882915266286</v>
      </c>
      <c r="I38" s="96">
        <v>67.319008264462809</v>
      </c>
      <c r="J38" s="96">
        <v>67.319008264462809</v>
      </c>
      <c r="K38" s="75">
        <v>37</v>
      </c>
      <c r="L38" s="75">
        <v>37</v>
      </c>
    </row>
    <row r="39" spans="1:12" x14ac:dyDescent="0.25">
      <c r="A39" s="133">
        <v>37</v>
      </c>
      <c r="B39" s="134">
        <v>21939037</v>
      </c>
      <c r="C39" s="135">
        <v>0</v>
      </c>
      <c r="D39" s="96">
        <v>60</v>
      </c>
      <c r="E39" s="135">
        <v>0</v>
      </c>
      <c r="F39" s="96">
        <v>60</v>
      </c>
      <c r="G39" s="136">
        <v>83.880597014925371</v>
      </c>
      <c r="H39" s="96">
        <v>74.960224898856367</v>
      </c>
      <c r="I39" s="96">
        <v>67.164179104477611</v>
      </c>
      <c r="J39" s="96">
        <v>67.164179104477611</v>
      </c>
      <c r="K39" s="75">
        <v>38</v>
      </c>
      <c r="L39" s="75">
        <v>38</v>
      </c>
    </row>
    <row r="40" spans="1:12" x14ac:dyDescent="0.25">
      <c r="A40" s="133">
        <v>9</v>
      </c>
      <c r="B40" s="134">
        <v>21939009</v>
      </c>
      <c r="C40" s="135">
        <v>0</v>
      </c>
      <c r="D40" s="96">
        <v>60</v>
      </c>
      <c r="E40" s="135">
        <v>0</v>
      </c>
      <c r="F40" s="96">
        <v>60</v>
      </c>
      <c r="G40" s="136">
        <v>83.544642857142861</v>
      </c>
      <c r="H40" s="96">
        <v>73.674818640355269</v>
      </c>
      <c r="I40" s="96">
        <v>67.063392857142858</v>
      </c>
      <c r="J40" s="96">
        <v>67.063392857142858</v>
      </c>
      <c r="K40" s="75">
        <v>39</v>
      </c>
      <c r="L40" s="75">
        <v>39</v>
      </c>
    </row>
    <row r="41" spans="1:12" x14ac:dyDescent="0.25">
      <c r="A41" s="133">
        <v>33</v>
      </c>
      <c r="B41" s="134">
        <v>21939033</v>
      </c>
      <c r="C41" s="135">
        <v>0</v>
      </c>
      <c r="D41" s="96">
        <v>60</v>
      </c>
      <c r="E41" s="135">
        <v>0</v>
      </c>
      <c r="F41" s="96">
        <v>60</v>
      </c>
      <c r="G41" s="136">
        <v>83.271317829457359</v>
      </c>
      <c r="H41" s="96">
        <v>72.629039943907713</v>
      </c>
      <c r="I41" s="96">
        <v>66.981395348837211</v>
      </c>
      <c r="J41" s="96">
        <v>66.981395348837211</v>
      </c>
      <c r="K41" s="75">
        <v>40</v>
      </c>
      <c r="L41" s="75">
        <v>40</v>
      </c>
    </row>
    <row r="42" spans="1:12" x14ac:dyDescent="0.25">
      <c r="A42" s="133">
        <v>11</v>
      </c>
      <c r="B42" s="134">
        <v>21939011</v>
      </c>
      <c r="C42" s="135">
        <v>0</v>
      </c>
      <c r="D42" s="96">
        <v>60</v>
      </c>
      <c r="E42" s="135">
        <v>0</v>
      </c>
      <c r="F42" s="96">
        <v>60</v>
      </c>
      <c r="G42" s="136">
        <v>81.814159292035399</v>
      </c>
      <c r="H42" s="96">
        <v>67.053753375068581</v>
      </c>
      <c r="I42" s="96">
        <v>66.544247787610615</v>
      </c>
      <c r="J42" s="96">
        <v>66.544247787610615</v>
      </c>
      <c r="K42" s="75">
        <v>41</v>
      </c>
      <c r="L42" s="75">
        <v>41</v>
      </c>
    </row>
    <row r="43" spans="1:12" x14ac:dyDescent="0.25">
      <c r="A43" s="138">
        <v>12</v>
      </c>
      <c r="B43" s="139">
        <v>21939012</v>
      </c>
      <c r="C43" s="135">
        <v>0</v>
      </c>
      <c r="D43" s="96">
        <v>60</v>
      </c>
      <c r="E43" s="135">
        <v>0</v>
      </c>
      <c r="F43" s="96">
        <v>60</v>
      </c>
      <c r="G43" s="136">
        <v>79.97058823529413</v>
      </c>
      <c r="H43" s="96">
        <v>60</v>
      </c>
      <c r="I43" s="96">
        <v>65.991176470588243</v>
      </c>
      <c r="J43" s="96">
        <v>65.991176470588243</v>
      </c>
      <c r="K43" s="75">
        <v>42</v>
      </c>
      <c r="L43" s="75">
        <v>42</v>
      </c>
    </row>
    <row r="45" spans="1:12" x14ac:dyDescent="0.25">
      <c r="A45" s="4" t="s">
        <v>134</v>
      </c>
    </row>
    <row r="46" spans="1:12" x14ac:dyDescent="0.25">
      <c r="A46" s="4" t="s">
        <v>135</v>
      </c>
    </row>
    <row r="47" spans="1:12" x14ac:dyDescent="0.25">
      <c r="A47" s="4" t="s">
        <v>136</v>
      </c>
    </row>
    <row r="48" spans="1:12" x14ac:dyDescent="0.25">
      <c r="A48" s="4" t="s">
        <v>137</v>
      </c>
    </row>
  </sheetData>
  <autoFilter ref="A1:L42" xr:uid="{DA974BB9-605B-47CB-8532-9D623F5F3BF9}">
    <sortState ref="A2:L43">
      <sortCondition ref="L1:L42"/>
    </sortState>
  </autoFilter>
  <phoneticPr fontId="9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topLeftCell="A22" zoomScale="115" zoomScaleNormal="115" workbookViewId="0">
      <selection activeCell="B33" sqref="B33"/>
    </sheetView>
  </sheetViews>
  <sheetFormatPr defaultColWidth="9" defaultRowHeight="15" x14ac:dyDescent="0.25"/>
  <cols>
    <col min="1" max="1" width="9" style="64" customWidth="1"/>
    <col min="2" max="2" width="11.125" style="51" customWidth="1"/>
    <col min="3" max="3" width="74.25" style="77" customWidth="1"/>
    <col min="4" max="4" width="11.125" style="116" customWidth="1"/>
    <col min="5" max="5" width="9" style="51" customWidth="1"/>
    <col min="6" max="6" width="20.5" style="51" customWidth="1"/>
    <col min="7" max="7" width="19.625" style="51" customWidth="1"/>
    <col min="8" max="8" width="9" style="4" customWidth="1"/>
    <col min="9" max="9" width="34.25" style="4" customWidth="1"/>
    <col min="10" max="10" width="40.625" style="4" customWidth="1"/>
    <col min="11" max="12" width="9" style="4" customWidth="1"/>
    <col min="13" max="16384" width="9" style="4"/>
  </cols>
  <sheetData>
    <row r="1" spans="1:10" ht="21" customHeight="1" x14ac:dyDescent="0.25">
      <c r="A1" s="74" t="s">
        <v>183</v>
      </c>
      <c r="B1" s="78" t="s">
        <v>205</v>
      </c>
      <c r="C1" s="78" t="s">
        <v>206</v>
      </c>
      <c r="D1" s="78" t="s">
        <v>207</v>
      </c>
      <c r="E1" s="78" t="s">
        <v>208</v>
      </c>
      <c r="F1" s="78" t="s">
        <v>209</v>
      </c>
      <c r="G1" s="78" t="s">
        <v>210</v>
      </c>
      <c r="I1" s="2" t="s">
        <v>383</v>
      </c>
    </row>
    <row r="2" spans="1:10" ht="45" x14ac:dyDescent="0.25">
      <c r="A2" s="176">
        <v>1</v>
      </c>
      <c r="B2" s="172">
        <v>21839006</v>
      </c>
      <c r="C2" s="71" t="s">
        <v>188</v>
      </c>
      <c r="D2" s="115">
        <v>2</v>
      </c>
      <c r="E2" s="173">
        <f>SUM(D2:D3)</f>
        <v>4</v>
      </c>
      <c r="F2" s="92" t="s">
        <v>273</v>
      </c>
      <c r="G2" s="69"/>
      <c r="I2" s="36" t="s">
        <v>123</v>
      </c>
      <c r="J2" s="155" t="s">
        <v>124</v>
      </c>
    </row>
    <row r="3" spans="1:10" x14ac:dyDescent="0.25">
      <c r="A3" s="176"/>
      <c r="B3" s="172"/>
      <c r="C3" s="71" t="s">
        <v>189</v>
      </c>
      <c r="D3" s="115">
        <v>2</v>
      </c>
      <c r="E3" s="175"/>
      <c r="F3" s="92" t="s">
        <v>273</v>
      </c>
      <c r="G3" s="69"/>
      <c r="I3" s="3"/>
    </row>
    <row r="4" spans="1:10" ht="44.25" customHeight="1" x14ac:dyDescent="0.25">
      <c r="A4" s="176">
        <v>2</v>
      </c>
      <c r="B4" s="172">
        <v>21839021</v>
      </c>
      <c r="C4" s="71" t="s">
        <v>190</v>
      </c>
      <c r="D4" s="115">
        <v>15</v>
      </c>
      <c r="E4" s="173">
        <f>SUM(D4:D6)</f>
        <v>28.2</v>
      </c>
      <c r="F4" s="93" t="s">
        <v>287</v>
      </c>
      <c r="G4" s="69"/>
    </row>
    <row r="5" spans="1:10" s="44" customFormat="1" ht="54" x14ac:dyDescent="0.2">
      <c r="A5" s="176"/>
      <c r="B5" s="172"/>
      <c r="C5" s="71" t="s">
        <v>138</v>
      </c>
      <c r="D5" s="115">
        <v>11.2</v>
      </c>
      <c r="E5" s="174"/>
      <c r="F5" s="69" t="s">
        <v>233</v>
      </c>
      <c r="G5" s="69"/>
    </row>
    <row r="6" spans="1:10" s="44" customFormat="1" ht="30" x14ac:dyDescent="0.2">
      <c r="A6" s="176"/>
      <c r="B6" s="172"/>
      <c r="C6" s="71" t="s">
        <v>191</v>
      </c>
      <c r="D6" s="115">
        <v>2</v>
      </c>
      <c r="E6" s="175"/>
      <c r="F6" s="92" t="s">
        <v>292</v>
      </c>
      <c r="G6" s="69"/>
    </row>
    <row r="7" spans="1:10" s="44" customFormat="1" x14ac:dyDescent="0.2">
      <c r="A7" s="76">
        <v>3</v>
      </c>
      <c r="B7" s="95">
        <v>21839008</v>
      </c>
      <c r="C7" s="71" t="s">
        <v>192</v>
      </c>
      <c r="D7" s="115">
        <v>2</v>
      </c>
      <c r="E7" s="69">
        <f>D7</f>
        <v>2</v>
      </c>
      <c r="F7" s="92" t="s">
        <v>273</v>
      </c>
      <c r="G7" s="69"/>
    </row>
    <row r="8" spans="1:10" s="44" customFormat="1" ht="60" x14ac:dyDescent="0.2">
      <c r="A8" s="76">
        <v>4</v>
      </c>
      <c r="B8" s="95">
        <v>21839043</v>
      </c>
      <c r="C8" s="71" t="s">
        <v>301</v>
      </c>
      <c r="D8" s="115">
        <v>27</v>
      </c>
      <c r="E8" s="69">
        <f>D8</f>
        <v>27</v>
      </c>
      <c r="F8" s="93" t="s">
        <v>287</v>
      </c>
      <c r="G8" s="69"/>
    </row>
    <row r="9" spans="1:10" s="44" customFormat="1" ht="29.25" customHeight="1" x14ac:dyDescent="0.2">
      <c r="A9" s="176">
        <v>5</v>
      </c>
      <c r="B9" s="172">
        <v>21839023</v>
      </c>
      <c r="C9" s="71" t="s">
        <v>139</v>
      </c>
      <c r="D9" s="115">
        <v>30</v>
      </c>
      <c r="E9" s="173">
        <f>SUM(D9:D13)</f>
        <v>62</v>
      </c>
      <c r="F9" s="93" t="s">
        <v>287</v>
      </c>
      <c r="G9" s="69"/>
    </row>
    <row r="10" spans="1:10" s="44" customFormat="1" ht="29.25" customHeight="1" x14ac:dyDescent="0.2">
      <c r="A10" s="176"/>
      <c r="B10" s="172"/>
      <c r="C10" s="71" t="s">
        <v>290</v>
      </c>
      <c r="D10" s="115">
        <v>10</v>
      </c>
      <c r="E10" s="174"/>
      <c r="F10" s="93" t="s">
        <v>289</v>
      </c>
      <c r="G10" s="69"/>
    </row>
    <row r="11" spans="1:10" s="44" customFormat="1" ht="42" x14ac:dyDescent="0.2">
      <c r="A11" s="176"/>
      <c r="B11" s="172"/>
      <c r="C11" s="71" t="s">
        <v>193</v>
      </c>
      <c r="D11" s="101">
        <v>15</v>
      </c>
      <c r="E11" s="174"/>
      <c r="F11" s="93" t="s">
        <v>288</v>
      </c>
      <c r="G11" s="102" t="s">
        <v>302</v>
      </c>
    </row>
    <row r="12" spans="1:10" s="44" customFormat="1" ht="29.25" customHeight="1" x14ac:dyDescent="0.2">
      <c r="A12" s="176"/>
      <c r="B12" s="172"/>
      <c r="C12" s="71" t="s">
        <v>303</v>
      </c>
      <c r="D12" s="115">
        <v>5</v>
      </c>
      <c r="E12" s="174"/>
      <c r="F12" s="92" t="s">
        <v>379</v>
      </c>
      <c r="G12" s="69"/>
    </row>
    <row r="13" spans="1:10" s="44" customFormat="1" x14ac:dyDescent="0.2">
      <c r="A13" s="176"/>
      <c r="B13" s="172"/>
      <c r="C13" s="91" t="s">
        <v>304</v>
      </c>
      <c r="D13" s="115">
        <v>2</v>
      </c>
      <c r="E13" s="175"/>
      <c r="F13" s="92" t="s">
        <v>379</v>
      </c>
      <c r="G13" s="69"/>
    </row>
    <row r="14" spans="1:10" s="44" customFormat="1" ht="30" x14ac:dyDescent="0.2">
      <c r="A14" s="176">
        <v>6</v>
      </c>
      <c r="B14" s="172">
        <v>21839051</v>
      </c>
      <c r="C14" s="71" t="s">
        <v>293</v>
      </c>
      <c r="D14" s="115">
        <v>15</v>
      </c>
      <c r="E14" s="173">
        <f>SUM(D14:D18)</f>
        <v>51.5</v>
      </c>
      <c r="F14" s="93" t="s">
        <v>289</v>
      </c>
      <c r="G14" s="101" t="s">
        <v>305</v>
      </c>
    </row>
    <row r="15" spans="1:10" ht="27" x14ac:dyDescent="0.25">
      <c r="A15" s="176"/>
      <c r="B15" s="172"/>
      <c r="C15" s="91" t="s">
        <v>294</v>
      </c>
      <c r="D15" s="101">
        <v>12.5</v>
      </c>
      <c r="E15" s="174"/>
      <c r="F15" s="93" t="s">
        <v>289</v>
      </c>
      <c r="G15" s="103" t="s">
        <v>306</v>
      </c>
    </row>
    <row r="16" spans="1:10" ht="30" x14ac:dyDescent="0.25">
      <c r="A16" s="176"/>
      <c r="B16" s="172"/>
      <c r="C16" s="71" t="s">
        <v>194</v>
      </c>
      <c r="D16" s="115">
        <v>5</v>
      </c>
      <c r="E16" s="174"/>
      <c r="F16" s="93" t="s">
        <v>291</v>
      </c>
      <c r="G16" s="69"/>
    </row>
    <row r="17" spans="1:7" ht="40.5" x14ac:dyDescent="0.25">
      <c r="A17" s="177"/>
      <c r="B17" s="178"/>
      <c r="C17" s="91" t="s">
        <v>381</v>
      </c>
      <c r="D17" s="117">
        <v>8.5</v>
      </c>
      <c r="E17" s="174"/>
      <c r="F17" s="118" t="s">
        <v>326</v>
      </c>
      <c r="G17" s="117"/>
    </row>
    <row r="18" spans="1:7" ht="54" x14ac:dyDescent="0.25">
      <c r="A18" s="176"/>
      <c r="B18" s="172"/>
      <c r="C18" s="91" t="s">
        <v>382</v>
      </c>
      <c r="D18" s="115">
        <v>10.5</v>
      </c>
      <c r="E18" s="175"/>
      <c r="F18" s="69" t="s">
        <v>233</v>
      </c>
      <c r="G18" s="69"/>
    </row>
    <row r="19" spans="1:7" x14ac:dyDescent="0.25">
      <c r="A19" s="176">
        <v>7</v>
      </c>
      <c r="B19" s="172">
        <v>21839031</v>
      </c>
      <c r="C19" s="71" t="s">
        <v>195</v>
      </c>
      <c r="D19" s="115">
        <v>5</v>
      </c>
      <c r="E19" s="173">
        <f>SUM(D19:D20)</f>
        <v>7</v>
      </c>
      <c r="F19" s="92" t="s">
        <v>292</v>
      </c>
      <c r="G19" s="92"/>
    </row>
    <row r="20" spans="1:7" x14ac:dyDescent="0.25">
      <c r="A20" s="176"/>
      <c r="B20" s="172"/>
      <c r="C20" s="71" t="s">
        <v>196</v>
      </c>
      <c r="D20" s="115">
        <v>2</v>
      </c>
      <c r="E20" s="175"/>
      <c r="F20" s="92" t="s">
        <v>273</v>
      </c>
      <c r="G20" s="69"/>
    </row>
    <row r="21" spans="1:7" ht="30" x14ac:dyDescent="0.25">
      <c r="A21" s="176">
        <v>8</v>
      </c>
      <c r="B21" s="172">
        <v>21839015</v>
      </c>
      <c r="C21" s="71" t="s">
        <v>197</v>
      </c>
      <c r="D21" s="115">
        <v>80</v>
      </c>
      <c r="E21" s="173">
        <f>SUM(D21:D27)</f>
        <v>173.5</v>
      </c>
      <c r="F21" s="93" t="s">
        <v>288</v>
      </c>
      <c r="G21" s="69"/>
    </row>
    <row r="22" spans="1:7" ht="30" x14ac:dyDescent="0.25">
      <c r="A22" s="176"/>
      <c r="B22" s="172"/>
      <c r="C22" s="71" t="s">
        <v>198</v>
      </c>
      <c r="D22" s="115">
        <v>60</v>
      </c>
      <c r="E22" s="174"/>
      <c r="F22" s="93" t="s">
        <v>288</v>
      </c>
      <c r="G22" s="69"/>
    </row>
    <row r="23" spans="1:7" ht="45" x14ac:dyDescent="0.25">
      <c r="A23" s="176"/>
      <c r="B23" s="172"/>
      <c r="C23" s="71" t="s">
        <v>199</v>
      </c>
      <c r="D23" s="115">
        <v>20</v>
      </c>
      <c r="E23" s="174"/>
      <c r="F23" s="93" t="s">
        <v>288</v>
      </c>
      <c r="G23" s="69"/>
    </row>
    <row r="24" spans="1:7" ht="30" x14ac:dyDescent="0.25">
      <c r="A24" s="176"/>
      <c r="B24" s="172"/>
      <c r="C24" s="91" t="s">
        <v>307</v>
      </c>
      <c r="D24" s="115">
        <v>4.5</v>
      </c>
      <c r="E24" s="174"/>
      <c r="F24" s="93" t="s">
        <v>288</v>
      </c>
      <c r="G24" s="69"/>
    </row>
    <row r="25" spans="1:7" ht="30" x14ac:dyDescent="0.25">
      <c r="A25" s="176"/>
      <c r="B25" s="172"/>
      <c r="C25" s="91" t="s">
        <v>200</v>
      </c>
      <c r="D25" s="115">
        <v>2</v>
      </c>
      <c r="E25" s="174"/>
      <c r="F25" s="92" t="s">
        <v>273</v>
      </c>
      <c r="G25" s="69"/>
    </row>
    <row r="26" spans="1:7" x14ac:dyDescent="0.25">
      <c r="A26" s="176"/>
      <c r="B26" s="172"/>
      <c r="C26" s="71" t="s">
        <v>201</v>
      </c>
      <c r="D26" s="115">
        <v>2</v>
      </c>
      <c r="E26" s="174"/>
      <c r="F26" s="92" t="s">
        <v>273</v>
      </c>
      <c r="G26" s="69"/>
    </row>
    <row r="27" spans="1:7" x14ac:dyDescent="0.25">
      <c r="A27" s="176"/>
      <c r="B27" s="172"/>
      <c r="C27" s="71" t="s">
        <v>202</v>
      </c>
      <c r="D27" s="115">
        <v>5</v>
      </c>
      <c r="E27" s="175"/>
      <c r="F27" s="92" t="s">
        <v>292</v>
      </c>
      <c r="G27" s="92"/>
    </row>
    <row r="28" spans="1:7" ht="30" x14ac:dyDescent="0.25">
      <c r="A28" s="76">
        <v>9</v>
      </c>
      <c r="B28" s="95">
        <v>21839033</v>
      </c>
      <c r="C28" s="71" t="s">
        <v>316</v>
      </c>
      <c r="D28" s="101">
        <v>50</v>
      </c>
      <c r="E28" s="69">
        <f>SUM(D28)</f>
        <v>50</v>
      </c>
      <c r="F28" s="93" t="s">
        <v>288</v>
      </c>
      <c r="G28" s="103" t="s">
        <v>306</v>
      </c>
    </row>
    <row r="29" spans="1:7" ht="30" x14ac:dyDescent="0.25">
      <c r="A29" s="176">
        <v>10</v>
      </c>
      <c r="B29" s="172">
        <v>21839046</v>
      </c>
      <c r="C29" s="71" t="s">
        <v>203</v>
      </c>
      <c r="D29" s="115">
        <v>18</v>
      </c>
      <c r="E29" s="173">
        <f>SUM(D29:D30)</f>
        <v>23</v>
      </c>
      <c r="F29" s="93" t="s">
        <v>287</v>
      </c>
      <c r="G29" s="69"/>
    </row>
    <row r="30" spans="1:7" ht="30" x14ac:dyDescent="0.25">
      <c r="A30" s="176"/>
      <c r="B30" s="172"/>
      <c r="C30" s="71" t="s">
        <v>204</v>
      </c>
      <c r="D30" s="115">
        <v>5</v>
      </c>
      <c r="E30" s="175"/>
      <c r="F30" s="93" t="s">
        <v>291</v>
      </c>
      <c r="G30" s="69"/>
    </row>
    <row r="31" spans="1:7" ht="30" x14ac:dyDescent="0.25">
      <c r="A31" s="76">
        <v>11</v>
      </c>
      <c r="B31" s="95">
        <v>21839044</v>
      </c>
      <c r="C31" s="71" t="s">
        <v>286</v>
      </c>
      <c r="D31" s="115">
        <v>9</v>
      </c>
      <c r="E31" s="69">
        <f>D31</f>
        <v>9</v>
      </c>
      <c r="F31" s="92" t="s">
        <v>285</v>
      </c>
      <c r="G31" s="69"/>
    </row>
    <row r="32" spans="1:7" x14ac:dyDescent="0.25">
      <c r="A32" s="88">
        <v>12</v>
      </c>
      <c r="B32" s="156">
        <v>21839050</v>
      </c>
      <c r="C32" s="71" t="s">
        <v>380</v>
      </c>
      <c r="D32" s="144">
        <v>2</v>
      </c>
      <c r="E32" s="144">
        <v>2</v>
      </c>
      <c r="F32" s="144" t="s">
        <v>273</v>
      </c>
      <c r="G32" s="88"/>
    </row>
    <row r="33" spans="1:7" x14ac:dyDescent="0.25">
      <c r="A33" s="184">
        <v>13</v>
      </c>
      <c r="B33" s="190">
        <v>21839038</v>
      </c>
      <c r="C33" s="185" t="s">
        <v>387</v>
      </c>
      <c r="D33" s="186">
        <v>5</v>
      </c>
      <c r="E33" s="187">
        <v>5</v>
      </c>
      <c r="F33" s="188" t="s">
        <v>388</v>
      </c>
      <c r="G33" s="189"/>
    </row>
  </sheetData>
  <mergeCells count="21">
    <mergeCell ref="B2:B3"/>
    <mergeCell ref="B4:B6"/>
    <mergeCell ref="B9:B13"/>
    <mergeCell ref="B14:B18"/>
    <mergeCell ref="A9:A13"/>
    <mergeCell ref="A2:A3"/>
    <mergeCell ref="A4:A6"/>
    <mergeCell ref="B29:B30"/>
    <mergeCell ref="A29:A30"/>
    <mergeCell ref="A21:A27"/>
    <mergeCell ref="A14:A18"/>
    <mergeCell ref="A19:A20"/>
    <mergeCell ref="B19:B20"/>
    <mergeCell ref="B21:B27"/>
    <mergeCell ref="E21:E27"/>
    <mergeCell ref="E29:E30"/>
    <mergeCell ref="E4:E6"/>
    <mergeCell ref="E2:E3"/>
    <mergeCell ref="E9:E13"/>
    <mergeCell ref="E14:E18"/>
    <mergeCell ref="E19:E20"/>
  </mergeCells>
  <phoneticPr fontId="9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tabSelected="1" topLeftCell="A2" zoomScale="115" zoomScaleNormal="115" workbookViewId="0">
      <selection activeCell="B2" sqref="B1:B1048576"/>
    </sheetView>
  </sheetViews>
  <sheetFormatPr defaultColWidth="9" defaultRowHeight="15" x14ac:dyDescent="0.25"/>
  <cols>
    <col min="1" max="1" width="9" style="4" customWidth="1"/>
    <col min="2" max="2" width="11.125" style="4" customWidth="1"/>
    <col min="3" max="3" width="13.875" style="4" bestFit="1" customWidth="1"/>
    <col min="4" max="4" width="72.125" style="4" customWidth="1"/>
    <col min="5" max="5" width="11.125" style="4" customWidth="1"/>
    <col min="6" max="6" width="11" style="4" bestFit="1" customWidth="1"/>
    <col min="7" max="7" width="20.5" style="4" customWidth="1"/>
    <col min="8" max="8" width="30" style="4" bestFit="1" customWidth="1"/>
    <col min="9" max="10" width="9" style="4" customWidth="1"/>
    <col min="11" max="16384" width="9" style="4"/>
  </cols>
  <sheetData>
    <row r="1" spans="1:8" ht="21" customHeight="1" x14ac:dyDescent="0.25">
      <c r="A1" s="41" t="s">
        <v>7</v>
      </c>
      <c r="B1" s="41" t="s">
        <v>8</v>
      </c>
      <c r="C1" s="42" t="s">
        <v>125</v>
      </c>
      <c r="D1" s="58" t="s">
        <v>119</v>
      </c>
      <c r="E1" s="42" t="s">
        <v>120</v>
      </c>
      <c r="F1" s="42" t="s">
        <v>15</v>
      </c>
      <c r="G1" s="42" t="s">
        <v>121</v>
      </c>
      <c r="H1" s="58" t="s">
        <v>122</v>
      </c>
    </row>
    <row r="2" spans="1:8" x14ac:dyDescent="0.25">
      <c r="A2" s="68">
        <v>1</v>
      </c>
      <c r="B2" s="68">
        <v>21839006</v>
      </c>
      <c r="C2" s="68" t="s">
        <v>150</v>
      </c>
      <c r="D2" s="70" t="s">
        <v>142</v>
      </c>
      <c r="E2" s="68">
        <v>4</v>
      </c>
      <c r="F2" s="68">
        <f>E2</f>
        <v>4</v>
      </c>
      <c r="G2" s="89" t="s">
        <v>296</v>
      </c>
      <c r="H2" s="68"/>
    </row>
    <row r="3" spans="1:8" ht="15" customHeight="1" x14ac:dyDescent="0.25">
      <c r="A3" s="171">
        <v>2</v>
      </c>
      <c r="B3" s="171">
        <v>21839021</v>
      </c>
      <c r="C3" s="68" t="s">
        <v>150</v>
      </c>
      <c r="D3" s="70" t="s">
        <v>151</v>
      </c>
      <c r="E3" s="68">
        <v>2</v>
      </c>
      <c r="F3" s="183">
        <f>SUM(E3:E4)</f>
        <v>2</v>
      </c>
      <c r="G3" s="89" t="s">
        <v>296</v>
      </c>
      <c r="H3" s="68"/>
    </row>
    <row r="4" spans="1:8" ht="14.45" customHeight="1" x14ac:dyDescent="0.25">
      <c r="A4" s="171"/>
      <c r="B4" s="171"/>
      <c r="C4" s="68" t="s">
        <v>152</v>
      </c>
      <c r="D4" s="140" t="s">
        <v>367</v>
      </c>
      <c r="E4" s="99">
        <v>0</v>
      </c>
      <c r="F4" s="182"/>
      <c r="G4" s="89"/>
      <c r="H4" s="100" t="s">
        <v>299</v>
      </c>
    </row>
    <row r="5" spans="1:8" x14ac:dyDescent="0.25">
      <c r="A5" s="171">
        <v>3</v>
      </c>
      <c r="B5" s="171">
        <v>21839008</v>
      </c>
      <c r="C5" s="68" t="s">
        <v>150</v>
      </c>
      <c r="D5" s="70" t="s">
        <v>143</v>
      </c>
      <c r="E5" s="68">
        <v>4</v>
      </c>
      <c r="F5" s="183">
        <f>SUM(E5:E12)</f>
        <v>4.75</v>
      </c>
      <c r="G5" s="89" t="s">
        <v>279</v>
      </c>
      <c r="H5" s="68"/>
    </row>
    <row r="6" spans="1:8" x14ac:dyDescent="0.25">
      <c r="A6" s="171"/>
      <c r="B6" s="171"/>
      <c r="C6" s="121" t="s">
        <v>368</v>
      </c>
      <c r="D6" s="140" t="s">
        <v>369</v>
      </c>
      <c r="E6" s="99">
        <v>0.25</v>
      </c>
      <c r="F6" s="180"/>
      <c r="G6" s="89" t="s">
        <v>284</v>
      </c>
      <c r="H6" s="68"/>
    </row>
    <row r="7" spans="1:8" x14ac:dyDescent="0.25">
      <c r="A7" s="171"/>
      <c r="B7" s="171"/>
      <c r="C7" s="171" t="s">
        <v>152</v>
      </c>
      <c r="D7" s="70" t="s">
        <v>370</v>
      </c>
      <c r="E7" s="99">
        <v>0</v>
      </c>
      <c r="F7" s="180"/>
      <c r="G7" s="89"/>
      <c r="H7" s="100" t="s">
        <v>299</v>
      </c>
    </row>
    <row r="8" spans="1:8" x14ac:dyDescent="0.25">
      <c r="A8" s="171"/>
      <c r="B8" s="171"/>
      <c r="C8" s="171"/>
      <c r="D8" s="70" t="s">
        <v>146</v>
      </c>
      <c r="E8" s="99">
        <v>0</v>
      </c>
      <c r="F8" s="180"/>
      <c r="G8" s="89"/>
      <c r="H8" s="100" t="s">
        <v>299</v>
      </c>
    </row>
    <row r="9" spans="1:8" x14ac:dyDescent="0.25">
      <c r="A9" s="171"/>
      <c r="B9" s="171"/>
      <c r="C9" s="171"/>
      <c r="D9" s="70" t="s">
        <v>145</v>
      </c>
      <c r="E9" s="68">
        <v>0.25</v>
      </c>
      <c r="F9" s="180"/>
      <c r="G9" s="89" t="s">
        <v>362</v>
      </c>
      <c r="H9" s="68"/>
    </row>
    <row r="10" spans="1:8" x14ac:dyDescent="0.25">
      <c r="A10" s="171"/>
      <c r="B10" s="171"/>
      <c r="C10" s="171"/>
      <c r="D10" s="70" t="s">
        <v>144</v>
      </c>
      <c r="E10" s="68">
        <v>0.25</v>
      </c>
      <c r="F10" s="180"/>
      <c r="G10" s="89" t="s">
        <v>362</v>
      </c>
      <c r="H10" s="68"/>
    </row>
    <row r="11" spans="1:8" x14ac:dyDescent="0.25">
      <c r="A11" s="171"/>
      <c r="B11" s="171"/>
      <c r="C11" s="171"/>
      <c r="D11" s="70" t="s">
        <v>153</v>
      </c>
      <c r="E11" s="99">
        <v>0</v>
      </c>
      <c r="F11" s="180"/>
      <c r="G11" s="68"/>
      <c r="H11" s="100" t="s">
        <v>299</v>
      </c>
    </row>
    <row r="12" spans="1:8" x14ac:dyDescent="0.25">
      <c r="A12" s="171"/>
      <c r="B12" s="171"/>
      <c r="C12" s="171"/>
      <c r="D12" s="126" t="s">
        <v>373</v>
      </c>
      <c r="E12" s="99">
        <v>0</v>
      </c>
      <c r="F12" s="182"/>
      <c r="G12" s="89"/>
      <c r="H12" s="100" t="s">
        <v>299</v>
      </c>
    </row>
    <row r="13" spans="1:8" x14ac:dyDescent="0.25">
      <c r="A13" s="171">
        <v>4</v>
      </c>
      <c r="B13" s="171">
        <v>21839043</v>
      </c>
      <c r="C13" s="171" t="s">
        <v>152</v>
      </c>
      <c r="D13" s="126" t="s">
        <v>374</v>
      </c>
      <c r="E13" s="99">
        <v>0</v>
      </c>
      <c r="F13" s="183">
        <f>SUM(E13:E16)</f>
        <v>0.25</v>
      </c>
      <c r="G13" s="89"/>
      <c r="H13" s="100" t="s">
        <v>299</v>
      </c>
    </row>
    <row r="14" spans="1:8" x14ac:dyDescent="0.25">
      <c r="A14" s="171"/>
      <c r="B14" s="171"/>
      <c r="C14" s="171"/>
      <c r="D14" s="126" t="s">
        <v>375</v>
      </c>
      <c r="E14" s="68">
        <v>0.25</v>
      </c>
      <c r="F14" s="180"/>
      <c r="G14" s="89" t="s">
        <v>295</v>
      </c>
      <c r="H14" s="68"/>
    </row>
    <row r="15" spans="1:8" x14ac:dyDescent="0.25">
      <c r="A15" s="171"/>
      <c r="B15" s="171"/>
      <c r="C15" s="171"/>
      <c r="D15" s="126" t="s">
        <v>376</v>
      </c>
      <c r="E15" s="99">
        <v>0</v>
      </c>
      <c r="F15" s="180"/>
      <c r="G15" s="89"/>
      <c r="H15" s="100" t="s">
        <v>299</v>
      </c>
    </row>
    <row r="16" spans="1:8" x14ac:dyDescent="0.25">
      <c r="A16" s="171"/>
      <c r="B16" s="171"/>
      <c r="C16" s="171"/>
      <c r="D16" s="126" t="s">
        <v>377</v>
      </c>
      <c r="E16" s="99">
        <v>0</v>
      </c>
      <c r="F16" s="182"/>
      <c r="G16" s="89"/>
      <c r="H16" s="100" t="s">
        <v>299</v>
      </c>
    </row>
    <row r="17" spans="1:8" x14ac:dyDescent="0.25">
      <c r="A17" s="68">
        <v>5</v>
      </c>
      <c r="B17" s="68">
        <v>21839023</v>
      </c>
      <c r="C17" s="68" t="s">
        <v>150</v>
      </c>
      <c r="D17" s="71" t="s">
        <v>147</v>
      </c>
      <c r="E17" s="68">
        <v>4</v>
      </c>
      <c r="F17" s="68">
        <v>4</v>
      </c>
      <c r="G17" s="89" t="s">
        <v>296</v>
      </c>
      <c r="H17" s="68"/>
    </row>
    <row r="18" spans="1:8" x14ac:dyDescent="0.25">
      <c r="A18" s="68">
        <v>6</v>
      </c>
      <c r="B18" s="68">
        <v>21839031</v>
      </c>
      <c r="C18" s="68" t="s">
        <v>150</v>
      </c>
      <c r="D18" s="70" t="s">
        <v>154</v>
      </c>
      <c r="E18" s="68">
        <v>3</v>
      </c>
      <c r="F18" s="68">
        <v>3</v>
      </c>
      <c r="G18" s="89" t="s">
        <v>279</v>
      </c>
      <c r="H18" s="68"/>
    </row>
    <row r="19" spans="1:8" x14ac:dyDescent="0.25">
      <c r="A19" s="68">
        <v>7</v>
      </c>
      <c r="B19" s="68">
        <v>21839015</v>
      </c>
      <c r="C19" s="68" t="s">
        <v>150</v>
      </c>
      <c r="D19" s="70" t="s">
        <v>148</v>
      </c>
      <c r="E19" s="68">
        <v>3</v>
      </c>
      <c r="F19" s="68">
        <v>3</v>
      </c>
      <c r="G19" s="89" t="s">
        <v>296</v>
      </c>
      <c r="H19" s="68"/>
    </row>
    <row r="20" spans="1:8" x14ac:dyDescent="0.25">
      <c r="A20" s="68">
        <v>8</v>
      </c>
      <c r="B20" s="68">
        <v>21839018</v>
      </c>
      <c r="C20" s="68" t="s">
        <v>150</v>
      </c>
      <c r="D20" s="70" t="s">
        <v>142</v>
      </c>
      <c r="E20" s="68">
        <v>4</v>
      </c>
      <c r="F20" s="68">
        <f>E20</f>
        <v>4</v>
      </c>
      <c r="G20" s="89" t="s">
        <v>279</v>
      </c>
      <c r="H20" s="68"/>
    </row>
    <row r="21" spans="1:8" x14ac:dyDescent="0.25">
      <c r="A21" s="179">
        <v>9</v>
      </c>
      <c r="B21" s="181">
        <v>21839050</v>
      </c>
      <c r="C21" s="68" t="s">
        <v>150</v>
      </c>
      <c r="D21" s="70" t="s">
        <v>149</v>
      </c>
      <c r="E21" s="68">
        <v>4</v>
      </c>
      <c r="F21" s="181">
        <f>SUM(E21:E23)</f>
        <v>4.25</v>
      </c>
      <c r="G21" s="89" t="s">
        <v>296</v>
      </c>
      <c r="H21" s="68"/>
    </row>
    <row r="22" spans="1:8" ht="27" x14ac:dyDescent="0.25">
      <c r="A22" s="180"/>
      <c r="B22" s="180"/>
      <c r="C22" s="171" t="s">
        <v>155</v>
      </c>
      <c r="D22" s="126" t="s">
        <v>371</v>
      </c>
      <c r="E22" s="99">
        <v>0.25</v>
      </c>
      <c r="F22" s="180"/>
      <c r="G22" s="89" t="s">
        <v>272</v>
      </c>
      <c r="H22" s="142" t="s">
        <v>372</v>
      </c>
    </row>
    <row r="23" spans="1:8" x14ac:dyDescent="0.25">
      <c r="A23" s="180"/>
      <c r="B23" s="182"/>
      <c r="C23" s="171"/>
      <c r="D23" s="126" t="s">
        <v>358</v>
      </c>
      <c r="E23" s="99">
        <v>0</v>
      </c>
      <c r="F23" s="182"/>
      <c r="G23" s="89"/>
      <c r="H23" s="100" t="s">
        <v>299</v>
      </c>
    </row>
    <row r="24" spans="1:8" x14ac:dyDescent="0.25">
      <c r="A24" s="65"/>
      <c r="B24" s="65"/>
      <c r="C24" s="65"/>
      <c r="D24" s="65"/>
      <c r="E24" s="141"/>
      <c r="F24" s="65"/>
      <c r="G24" s="65"/>
      <c r="H24" s="65"/>
    </row>
  </sheetData>
  <mergeCells count="15">
    <mergeCell ref="F3:F4"/>
    <mergeCell ref="A5:A12"/>
    <mergeCell ref="A3:A4"/>
    <mergeCell ref="B3:B4"/>
    <mergeCell ref="C7:C12"/>
    <mergeCell ref="B5:B12"/>
    <mergeCell ref="A21:A23"/>
    <mergeCell ref="B21:B23"/>
    <mergeCell ref="F21:F23"/>
    <mergeCell ref="F5:F12"/>
    <mergeCell ref="F13:F16"/>
    <mergeCell ref="C22:C23"/>
    <mergeCell ref="A13:A16"/>
    <mergeCell ref="B13:B16"/>
    <mergeCell ref="C13:C16"/>
  </mergeCells>
  <phoneticPr fontId="9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workbookViewId="0">
      <selection activeCell="H16" sqref="H16"/>
    </sheetView>
  </sheetViews>
  <sheetFormatPr defaultColWidth="9" defaultRowHeight="14.25" x14ac:dyDescent="0.2"/>
  <cols>
    <col min="1" max="1" width="11.625" style="110" bestFit="1" customWidth="1"/>
    <col min="2" max="2" width="9.5" style="57" bestFit="1" customWidth="1"/>
    <col min="4" max="4" width="12.75" customWidth="1"/>
  </cols>
  <sheetData>
    <row r="1" spans="1:10" ht="37.5" customHeight="1" x14ac:dyDescent="0.2">
      <c r="A1" s="106" t="s">
        <v>389</v>
      </c>
      <c r="B1" s="106" t="s">
        <v>390</v>
      </c>
      <c r="C1" s="106" t="s">
        <v>391</v>
      </c>
      <c r="D1" s="106" t="s">
        <v>392</v>
      </c>
      <c r="E1" s="106" t="s">
        <v>393</v>
      </c>
      <c r="F1" s="106" t="s">
        <v>394</v>
      </c>
      <c r="G1" s="106" t="s">
        <v>395</v>
      </c>
      <c r="H1" s="106" t="s">
        <v>396</v>
      </c>
      <c r="I1" s="106" t="s">
        <v>397</v>
      </c>
    </row>
    <row r="2" spans="1:10" ht="15" customHeight="1" x14ac:dyDescent="0.2">
      <c r="A2" s="107">
        <v>21839015</v>
      </c>
      <c r="B2" s="191">
        <v>173.5</v>
      </c>
      <c r="C2" s="107">
        <v>100</v>
      </c>
      <c r="D2" s="191">
        <v>3</v>
      </c>
      <c r="E2" s="107">
        <v>85.26315789473685</v>
      </c>
      <c r="F2" s="107">
        <v>100</v>
      </c>
      <c r="G2" s="107">
        <v>97.05263157894737</v>
      </c>
      <c r="H2" s="107">
        <v>1</v>
      </c>
      <c r="I2" s="107">
        <v>1</v>
      </c>
    </row>
    <row r="3" spans="1:10" ht="15" customHeight="1" x14ac:dyDescent="0.2">
      <c r="A3" s="107">
        <v>21839023</v>
      </c>
      <c r="B3" s="191">
        <v>62</v>
      </c>
      <c r="C3" s="107">
        <v>74.293948126801155</v>
      </c>
      <c r="D3" s="191">
        <v>4</v>
      </c>
      <c r="E3" s="107">
        <v>93.68421052631578</v>
      </c>
      <c r="F3" s="107">
        <v>74.293948126801155</v>
      </c>
      <c r="G3" s="107">
        <v>78.172000606704074</v>
      </c>
      <c r="H3" s="107">
        <v>2</v>
      </c>
      <c r="I3" s="107">
        <v>2</v>
      </c>
    </row>
    <row r="4" spans="1:10" ht="15" customHeight="1" x14ac:dyDescent="0.2">
      <c r="A4" s="107">
        <v>21839051</v>
      </c>
      <c r="B4" s="191">
        <v>51.5</v>
      </c>
      <c r="C4" s="107">
        <v>71.873198847262245</v>
      </c>
      <c r="D4" s="191">
        <v>0</v>
      </c>
      <c r="E4" s="107">
        <v>60</v>
      </c>
      <c r="F4" s="107">
        <v>71.873198847262245</v>
      </c>
      <c r="G4" s="107">
        <v>69.498559077809801</v>
      </c>
      <c r="H4" s="107">
        <v>3</v>
      </c>
      <c r="I4" s="107">
        <v>3</v>
      </c>
    </row>
    <row r="5" spans="1:10" s="35" customFormat="1" ht="15" customHeight="1" x14ac:dyDescent="0.2">
      <c r="A5" s="107">
        <v>21839033</v>
      </c>
      <c r="B5" s="191">
        <v>50</v>
      </c>
      <c r="C5" s="107">
        <v>71.527377521613829</v>
      </c>
      <c r="D5" s="191">
        <v>0</v>
      </c>
      <c r="E5" s="107">
        <v>60</v>
      </c>
      <c r="F5" s="107">
        <v>71.527377521613829</v>
      </c>
      <c r="G5" s="107">
        <v>69.221902017291058</v>
      </c>
      <c r="H5" s="107">
        <v>4</v>
      </c>
      <c r="I5" s="107">
        <v>4</v>
      </c>
    </row>
    <row r="6" spans="1:10" ht="15" customHeight="1" x14ac:dyDescent="0.2">
      <c r="A6" s="107">
        <v>21839021</v>
      </c>
      <c r="B6" s="191">
        <v>28.2</v>
      </c>
      <c r="C6" s="107">
        <v>66.501440922190199</v>
      </c>
      <c r="D6" s="191">
        <v>2</v>
      </c>
      <c r="E6" s="107">
        <v>76.84210526315789</v>
      </c>
      <c r="F6" s="107">
        <v>66.501440922190199</v>
      </c>
      <c r="G6" s="107">
        <v>68.569573790383743</v>
      </c>
      <c r="H6" s="107">
        <v>5</v>
      </c>
      <c r="I6" s="107">
        <v>5</v>
      </c>
    </row>
    <row r="7" spans="1:10" ht="15" customHeight="1" x14ac:dyDescent="0.2">
      <c r="A7" s="107">
        <v>21839008</v>
      </c>
      <c r="B7" s="191">
        <v>2</v>
      </c>
      <c r="C7" s="107">
        <v>60.461095100864554</v>
      </c>
      <c r="D7" s="191">
        <v>4.75</v>
      </c>
      <c r="E7" s="107">
        <v>100</v>
      </c>
      <c r="F7" s="107">
        <v>60.461095100864554</v>
      </c>
      <c r="G7" s="107">
        <v>68.368876080691649</v>
      </c>
      <c r="H7" s="107">
        <v>12</v>
      </c>
      <c r="I7" s="107">
        <v>6</v>
      </c>
    </row>
    <row r="8" spans="1:10" ht="15" customHeight="1" x14ac:dyDescent="0.2">
      <c r="A8" s="107">
        <v>21839050</v>
      </c>
      <c r="B8" s="191">
        <v>2</v>
      </c>
      <c r="C8" s="107">
        <v>60.461095100864554</v>
      </c>
      <c r="D8" s="191">
        <v>4.25</v>
      </c>
      <c r="E8" s="107">
        <v>95.78947368421052</v>
      </c>
      <c r="F8" s="107">
        <v>60.461095100864554</v>
      </c>
      <c r="G8" s="107">
        <v>67.526770817533759</v>
      </c>
      <c r="H8" s="107">
        <v>12</v>
      </c>
      <c r="I8" s="107">
        <v>7</v>
      </c>
    </row>
    <row r="9" spans="1:10" ht="15" customHeight="1" x14ac:dyDescent="0.2">
      <c r="A9" s="107">
        <v>21839006</v>
      </c>
      <c r="B9" s="191">
        <v>4</v>
      </c>
      <c r="C9" s="107">
        <v>60.922190201729109</v>
      </c>
      <c r="D9" s="191">
        <v>4</v>
      </c>
      <c r="E9" s="107">
        <v>93.68421052631578</v>
      </c>
      <c r="F9" s="107">
        <v>60.922190201729109</v>
      </c>
      <c r="G9" s="107">
        <v>67.474594266646449</v>
      </c>
      <c r="H9" s="107">
        <v>11</v>
      </c>
      <c r="I9" s="107">
        <v>8</v>
      </c>
    </row>
    <row r="10" spans="1:10" s="35" customFormat="1" ht="15" customHeight="1" x14ac:dyDescent="0.2">
      <c r="A10" s="107">
        <v>21839018</v>
      </c>
      <c r="B10" s="191">
        <v>0</v>
      </c>
      <c r="C10" s="107">
        <v>60</v>
      </c>
      <c r="D10" s="191">
        <v>4</v>
      </c>
      <c r="E10" s="107">
        <v>93.68421052631578</v>
      </c>
      <c r="F10" s="107">
        <v>60</v>
      </c>
      <c r="G10" s="107">
        <v>66.73684210526315</v>
      </c>
      <c r="H10" s="107">
        <v>14</v>
      </c>
      <c r="I10" s="107">
        <v>9</v>
      </c>
    </row>
    <row r="11" spans="1:10" ht="15" customHeight="1" x14ac:dyDescent="0.2">
      <c r="A11" s="107">
        <v>21839031</v>
      </c>
      <c r="B11" s="191">
        <v>7</v>
      </c>
      <c r="C11" s="107">
        <v>61.61383285302594</v>
      </c>
      <c r="D11" s="191">
        <v>3</v>
      </c>
      <c r="E11" s="107">
        <v>85.26315789473685</v>
      </c>
      <c r="F11" s="107">
        <v>61.61383285302594</v>
      </c>
      <c r="G11" s="107">
        <v>66.343697861368128</v>
      </c>
      <c r="H11" s="107">
        <v>9</v>
      </c>
      <c r="I11" s="107">
        <v>10</v>
      </c>
    </row>
    <row r="12" spans="1:10" ht="15" customHeight="1" x14ac:dyDescent="0.2">
      <c r="A12" s="107">
        <v>21839043</v>
      </c>
      <c r="B12" s="191">
        <v>27</v>
      </c>
      <c r="C12" s="107">
        <v>66.224783861671469</v>
      </c>
      <c r="D12" s="191">
        <v>0.25</v>
      </c>
      <c r="E12" s="107">
        <v>62.10526315789474</v>
      </c>
      <c r="F12" s="107">
        <v>66.224783861671469</v>
      </c>
      <c r="G12" s="107">
        <v>65.400879720916123</v>
      </c>
      <c r="H12" s="107">
        <v>6</v>
      </c>
      <c r="I12" s="107">
        <v>11</v>
      </c>
    </row>
    <row r="13" spans="1:10" ht="15" customHeight="1" x14ac:dyDescent="0.2">
      <c r="A13" s="107">
        <v>21839046</v>
      </c>
      <c r="B13" s="191">
        <v>23</v>
      </c>
      <c r="C13" s="107">
        <v>65.30259365994236</v>
      </c>
      <c r="D13" s="191">
        <v>0</v>
      </c>
      <c r="E13" s="107">
        <v>60</v>
      </c>
      <c r="F13" s="107">
        <v>65.30259365994236</v>
      </c>
      <c r="G13" s="107">
        <v>64.242074927953894</v>
      </c>
      <c r="H13" s="107">
        <v>7</v>
      </c>
      <c r="I13" s="107">
        <v>12</v>
      </c>
    </row>
    <row r="14" spans="1:10" s="35" customFormat="1" ht="15" customHeight="1" x14ac:dyDescent="0.2">
      <c r="A14" s="107">
        <v>21839044</v>
      </c>
      <c r="B14" s="191">
        <v>9</v>
      </c>
      <c r="C14" s="107">
        <v>62.074927953890487</v>
      </c>
      <c r="D14" s="191">
        <v>0</v>
      </c>
      <c r="E14" s="107">
        <v>60</v>
      </c>
      <c r="F14" s="107">
        <v>62.074927953890487</v>
      </c>
      <c r="G14" s="107">
        <v>61.659942363112393</v>
      </c>
      <c r="H14" s="107">
        <v>8</v>
      </c>
      <c r="I14" s="107">
        <v>13</v>
      </c>
    </row>
    <row r="15" spans="1:10" ht="15" customHeight="1" x14ac:dyDescent="0.2">
      <c r="A15" s="107">
        <v>21839038</v>
      </c>
      <c r="B15" s="191">
        <v>5</v>
      </c>
      <c r="C15" s="107">
        <v>61.152737752161386</v>
      </c>
      <c r="D15" s="191">
        <v>0</v>
      </c>
      <c r="E15" s="107">
        <v>60</v>
      </c>
      <c r="F15" s="107">
        <v>61.152737752161386</v>
      </c>
      <c r="G15" s="107">
        <v>60.922190201729109</v>
      </c>
      <c r="H15" s="107">
        <v>10</v>
      </c>
      <c r="I15" s="107">
        <v>14</v>
      </c>
    </row>
    <row r="16" spans="1:10" s="35" customFormat="1" ht="15" customHeight="1" x14ac:dyDescent="0.2">
      <c r="A16" s="108"/>
      <c r="B16" s="85"/>
      <c r="C16" s="85"/>
      <c r="D16" s="86"/>
      <c r="E16" s="85"/>
      <c r="F16" s="86"/>
      <c r="G16" s="86"/>
      <c r="H16" s="86"/>
      <c r="I16" s="86"/>
      <c r="J16"/>
    </row>
    <row r="17" spans="1:10" ht="15" customHeight="1" x14ac:dyDescent="0.25">
      <c r="A17" s="1" t="s">
        <v>134</v>
      </c>
      <c r="B17" s="85"/>
      <c r="C17" s="85"/>
      <c r="D17" s="86"/>
      <c r="E17" s="85"/>
      <c r="F17" s="86"/>
      <c r="G17" s="86"/>
      <c r="H17" s="86"/>
      <c r="I17" s="86"/>
      <c r="J17" s="35"/>
    </row>
    <row r="18" spans="1:10" ht="15" customHeight="1" x14ac:dyDescent="0.25">
      <c r="A18" s="1" t="s">
        <v>135</v>
      </c>
      <c r="B18" s="85"/>
      <c r="C18" s="85"/>
      <c r="D18" s="86"/>
      <c r="E18" s="85"/>
      <c r="F18" s="86"/>
      <c r="G18" s="86"/>
      <c r="H18" s="86"/>
      <c r="I18" s="86"/>
    </row>
    <row r="19" spans="1:10" ht="15" customHeight="1" x14ac:dyDescent="0.25">
      <c r="A19" s="1" t="s">
        <v>136</v>
      </c>
      <c r="B19" s="85"/>
      <c r="C19" s="85"/>
      <c r="D19" s="86"/>
      <c r="E19" s="85"/>
      <c r="F19" s="86"/>
      <c r="G19" s="86"/>
      <c r="H19" s="86"/>
      <c r="I19" s="86"/>
      <c r="J19" s="35"/>
    </row>
    <row r="20" spans="1:10" ht="15" customHeight="1" x14ac:dyDescent="0.25">
      <c r="A20" s="1" t="s">
        <v>137</v>
      </c>
      <c r="B20" s="45"/>
      <c r="C20" s="45"/>
      <c r="D20" s="45"/>
      <c r="E20" s="45"/>
      <c r="F20" s="45"/>
      <c r="G20" s="45"/>
      <c r="H20" s="45"/>
      <c r="I20" s="45"/>
    </row>
    <row r="21" spans="1:10" ht="15" customHeight="1" x14ac:dyDescent="0.25">
      <c r="A21" s="109"/>
      <c r="B21" s="4"/>
      <c r="C21" s="4"/>
      <c r="D21" s="4"/>
      <c r="E21" s="4"/>
    </row>
    <row r="22" spans="1:10" ht="15" customHeight="1" x14ac:dyDescent="0.25">
      <c r="A22" s="109"/>
      <c r="B22" s="4"/>
      <c r="C22" s="4"/>
      <c r="D22" s="4"/>
      <c r="E22" s="4"/>
    </row>
    <row r="23" spans="1:10" ht="15" customHeight="1" x14ac:dyDescent="0.25">
      <c r="A23" s="109"/>
      <c r="B23" s="4"/>
      <c r="C23" s="4"/>
      <c r="D23" s="4"/>
      <c r="E23" s="4"/>
    </row>
    <row r="24" spans="1:10" s="35" customFormat="1" ht="15" customHeight="1" x14ac:dyDescent="0.25">
      <c r="A24" s="109"/>
      <c r="B24" s="4"/>
      <c r="C24" s="4"/>
      <c r="D24" s="4"/>
      <c r="E24" s="4"/>
      <c r="F24"/>
      <c r="G24"/>
      <c r="H24"/>
      <c r="I24"/>
      <c r="J24"/>
    </row>
    <row r="25" spans="1:10" ht="15" customHeight="1" x14ac:dyDescent="0.25">
      <c r="A25" s="109"/>
      <c r="B25" s="4"/>
      <c r="C25" s="4"/>
      <c r="D25" s="4"/>
      <c r="E25" s="4"/>
    </row>
    <row r="26" spans="1:10" s="35" customFormat="1" ht="15" customHeight="1" x14ac:dyDescent="0.2">
      <c r="A26" s="110"/>
      <c r="B26" s="57"/>
      <c r="C26"/>
      <c r="D26"/>
      <c r="E26"/>
      <c r="F26"/>
      <c r="G26"/>
      <c r="H26"/>
      <c r="I26"/>
      <c r="J26"/>
    </row>
    <row r="27" spans="1:10" ht="15" customHeight="1" x14ac:dyDescent="0.2"/>
    <row r="28" spans="1:10" s="35" customFormat="1" ht="15" customHeight="1" x14ac:dyDescent="0.2">
      <c r="A28" s="110"/>
      <c r="B28" s="57"/>
      <c r="C28"/>
      <c r="D28"/>
      <c r="E28"/>
      <c r="F28"/>
      <c r="G28"/>
      <c r="H28"/>
      <c r="I28"/>
      <c r="J28"/>
    </row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</sheetData>
  <sortState ref="A2:I15">
    <sortCondition ref="I1"/>
  </sortState>
  <phoneticPr fontId="9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zoomScale="115" zoomScaleNormal="115" workbookViewId="0">
      <selection activeCell="I6" sqref="I6"/>
    </sheetView>
  </sheetViews>
  <sheetFormatPr defaultColWidth="9" defaultRowHeight="15" x14ac:dyDescent="0.25"/>
  <cols>
    <col min="1" max="1" width="9" style="54" customWidth="1"/>
    <col min="2" max="2" width="11.125" style="54" customWidth="1"/>
    <col min="3" max="3" width="75.125" style="52" customWidth="1"/>
    <col min="4" max="4" width="11.125" style="54" customWidth="1"/>
    <col min="5" max="5" width="9" style="54" customWidth="1"/>
    <col min="6" max="6" width="20.5" style="53" customWidth="1"/>
    <col min="7" max="7" width="21.875" style="54" customWidth="1"/>
    <col min="8" max="8" width="9" style="4" customWidth="1"/>
    <col min="9" max="9" width="44.5" style="4" customWidth="1"/>
    <col min="10" max="10" width="53.125" style="4" customWidth="1"/>
    <col min="11" max="12" width="9" style="4" customWidth="1"/>
    <col min="13" max="16384" width="9" style="4"/>
  </cols>
  <sheetData>
    <row r="1" spans="1:10" ht="21" customHeight="1" x14ac:dyDescent="0.25">
      <c r="A1" s="83" t="s">
        <v>253</v>
      </c>
      <c r="B1" s="83" t="s">
        <v>205</v>
      </c>
      <c r="C1" s="78" t="s">
        <v>206</v>
      </c>
      <c r="D1" s="83" t="s">
        <v>207</v>
      </c>
      <c r="E1" s="83" t="s">
        <v>208</v>
      </c>
      <c r="F1" s="78" t="s">
        <v>209</v>
      </c>
      <c r="G1" s="83" t="s">
        <v>210</v>
      </c>
      <c r="I1" s="2" t="s">
        <v>383</v>
      </c>
    </row>
    <row r="2" spans="1:10" s="44" customFormat="1" ht="30" x14ac:dyDescent="0.2">
      <c r="A2" s="171">
        <v>1</v>
      </c>
      <c r="B2" s="171">
        <v>11739007</v>
      </c>
      <c r="C2" s="71" t="s">
        <v>211</v>
      </c>
      <c r="D2" s="99">
        <v>18.75</v>
      </c>
      <c r="E2" s="171">
        <f>SUM(D2:D3)</f>
        <v>20.75</v>
      </c>
      <c r="F2" s="69" t="s">
        <v>212</v>
      </c>
      <c r="G2" s="103" t="s">
        <v>306</v>
      </c>
      <c r="I2" s="36" t="s">
        <v>123</v>
      </c>
      <c r="J2" s="155" t="s">
        <v>124</v>
      </c>
    </row>
    <row r="3" spans="1:10" s="44" customFormat="1" ht="28.5" customHeight="1" x14ac:dyDescent="0.2">
      <c r="A3" s="171"/>
      <c r="B3" s="171"/>
      <c r="C3" s="71" t="s">
        <v>213</v>
      </c>
      <c r="D3" s="68">
        <v>2</v>
      </c>
      <c r="E3" s="171"/>
      <c r="F3" s="69" t="s">
        <v>214</v>
      </c>
      <c r="G3" s="68"/>
    </row>
    <row r="4" spans="1:10" s="44" customFormat="1" ht="28.5" customHeight="1" x14ac:dyDescent="0.2">
      <c r="A4" s="68">
        <v>2</v>
      </c>
      <c r="B4" s="68">
        <v>11939020</v>
      </c>
      <c r="C4" s="71" t="s">
        <v>215</v>
      </c>
      <c r="D4" s="68">
        <v>2</v>
      </c>
      <c r="E4" s="68">
        <f>D4</f>
        <v>2</v>
      </c>
      <c r="F4" s="69" t="s">
        <v>216</v>
      </c>
      <c r="G4" s="68"/>
    </row>
    <row r="5" spans="1:10" ht="19.5" customHeight="1" x14ac:dyDescent="0.25">
      <c r="A5" s="68">
        <v>3</v>
      </c>
      <c r="B5" s="68">
        <v>11839008</v>
      </c>
      <c r="C5" s="71" t="s">
        <v>217</v>
      </c>
      <c r="D5" s="68">
        <v>2</v>
      </c>
      <c r="E5" s="68">
        <f>D5</f>
        <v>2</v>
      </c>
      <c r="F5" s="69" t="s">
        <v>218</v>
      </c>
      <c r="G5" s="68"/>
    </row>
    <row r="6" spans="1:10" ht="28.5" customHeight="1" x14ac:dyDescent="0.25">
      <c r="A6" s="171">
        <v>4</v>
      </c>
      <c r="B6" s="171">
        <v>11639009</v>
      </c>
      <c r="C6" s="71" t="s">
        <v>219</v>
      </c>
      <c r="D6" s="68">
        <v>60</v>
      </c>
      <c r="E6" s="171">
        <f>SUM(D6:D8)</f>
        <v>125</v>
      </c>
      <c r="F6" s="69" t="s">
        <v>220</v>
      </c>
      <c r="G6" s="68"/>
    </row>
    <row r="7" spans="1:10" ht="42.6" customHeight="1" x14ac:dyDescent="0.25">
      <c r="A7" s="171"/>
      <c r="B7" s="171"/>
      <c r="C7" s="71" t="s">
        <v>308</v>
      </c>
      <c r="D7" s="68">
        <v>60</v>
      </c>
      <c r="E7" s="171"/>
      <c r="F7" s="69" t="s">
        <v>220</v>
      </c>
      <c r="G7" s="68"/>
    </row>
    <row r="8" spans="1:10" ht="28.5" customHeight="1" x14ac:dyDescent="0.25">
      <c r="A8" s="171"/>
      <c r="B8" s="171"/>
      <c r="C8" s="71" t="s">
        <v>221</v>
      </c>
      <c r="D8" s="68">
        <v>5</v>
      </c>
      <c r="E8" s="171"/>
      <c r="F8" s="69" t="s">
        <v>214</v>
      </c>
      <c r="G8" s="68"/>
    </row>
    <row r="9" spans="1:10" ht="43.15" customHeight="1" x14ac:dyDescent="0.25">
      <c r="A9" s="68">
        <v>5</v>
      </c>
      <c r="B9" s="68">
        <v>11839010</v>
      </c>
      <c r="C9" s="71" t="s">
        <v>309</v>
      </c>
      <c r="D9" s="68">
        <v>15</v>
      </c>
      <c r="E9" s="68">
        <f>D9</f>
        <v>15</v>
      </c>
      <c r="F9" s="69" t="s">
        <v>212</v>
      </c>
      <c r="G9" s="68"/>
    </row>
    <row r="10" spans="1:10" ht="42.75" customHeight="1" x14ac:dyDescent="0.25">
      <c r="A10" s="171">
        <v>6</v>
      </c>
      <c r="B10" s="171">
        <v>11939010</v>
      </c>
      <c r="C10" s="71" t="s">
        <v>222</v>
      </c>
      <c r="D10" s="68">
        <v>60</v>
      </c>
      <c r="E10" s="171">
        <f>SUM(D10:D11)</f>
        <v>65</v>
      </c>
      <c r="F10" s="69" t="s">
        <v>212</v>
      </c>
      <c r="G10" s="68"/>
    </row>
    <row r="11" spans="1:10" ht="28.5" customHeight="1" x14ac:dyDescent="0.25">
      <c r="A11" s="171"/>
      <c r="B11" s="171"/>
      <c r="C11" s="71" t="s">
        <v>223</v>
      </c>
      <c r="D11" s="68">
        <v>5</v>
      </c>
      <c r="E11" s="171"/>
      <c r="F11" s="69" t="s">
        <v>214</v>
      </c>
      <c r="G11" s="68"/>
    </row>
    <row r="12" spans="1:10" ht="42.75" customHeight="1" x14ac:dyDescent="0.25">
      <c r="A12" s="171">
        <v>7</v>
      </c>
      <c r="B12" s="171">
        <v>11739006</v>
      </c>
      <c r="C12" s="71" t="s">
        <v>310</v>
      </c>
      <c r="D12" s="68">
        <v>60</v>
      </c>
      <c r="E12" s="171">
        <f>SUM(D12:D13)</f>
        <v>62</v>
      </c>
      <c r="F12" s="69" t="s">
        <v>212</v>
      </c>
      <c r="G12" s="68"/>
    </row>
    <row r="13" spans="1:10" ht="28.5" customHeight="1" x14ac:dyDescent="0.25">
      <c r="A13" s="171"/>
      <c r="B13" s="171"/>
      <c r="C13" s="71" t="s">
        <v>224</v>
      </c>
      <c r="D13" s="68">
        <v>2</v>
      </c>
      <c r="E13" s="171"/>
      <c r="F13" s="69" t="s">
        <v>225</v>
      </c>
      <c r="G13" s="68"/>
    </row>
    <row r="14" spans="1:10" ht="28.5" customHeight="1" x14ac:dyDescent="0.25">
      <c r="A14" s="68">
        <v>8</v>
      </c>
      <c r="B14" s="68">
        <v>12039002</v>
      </c>
      <c r="C14" s="71" t="s">
        <v>311</v>
      </c>
      <c r="D14" s="68">
        <v>2.5</v>
      </c>
      <c r="E14" s="68">
        <f>D14</f>
        <v>2.5</v>
      </c>
      <c r="F14" s="69" t="s">
        <v>226</v>
      </c>
      <c r="G14" s="68"/>
    </row>
    <row r="15" spans="1:10" ht="58.15" customHeight="1" x14ac:dyDescent="0.25">
      <c r="A15" s="171">
        <v>9</v>
      </c>
      <c r="B15" s="171">
        <v>11839013</v>
      </c>
      <c r="C15" s="71" t="s">
        <v>227</v>
      </c>
      <c r="D15" s="68">
        <v>60</v>
      </c>
      <c r="E15" s="171">
        <f>SUM(D15:D16)</f>
        <v>65</v>
      </c>
      <c r="F15" s="69" t="s">
        <v>228</v>
      </c>
      <c r="G15" s="68"/>
    </row>
    <row r="16" spans="1:10" ht="28.5" customHeight="1" x14ac:dyDescent="0.25">
      <c r="A16" s="171"/>
      <c r="B16" s="171"/>
      <c r="C16" s="71" t="s">
        <v>229</v>
      </c>
      <c r="D16" s="68">
        <v>5</v>
      </c>
      <c r="E16" s="171"/>
      <c r="F16" s="69" t="s">
        <v>214</v>
      </c>
      <c r="G16" s="68"/>
    </row>
    <row r="17" spans="1:7" ht="45" x14ac:dyDescent="0.25">
      <c r="A17" s="171">
        <v>10</v>
      </c>
      <c r="B17" s="171">
        <v>11739005</v>
      </c>
      <c r="C17" s="82" t="s">
        <v>230</v>
      </c>
      <c r="D17" s="68">
        <v>80</v>
      </c>
      <c r="E17" s="171">
        <f>SUM(D17:D20)</f>
        <v>113.1</v>
      </c>
      <c r="F17" s="69" t="s">
        <v>231</v>
      </c>
      <c r="G17" s="68"/>
    </row>
    <row r="18" spans="1:7" ht="54" x14ac:dyDescent="0.25">
      <c r="A18" s="171"/>
      <c r="B18" s="171"/>
      <c r="C18" s="91" t="s">
        <v>232</v>
      </c>
      <c r="D18" s="68">
        <v>13.3</v>
      </c>
      <c r="E18" s="171"/>
      <c r="F18" s="69" t="s">
        <v>233</v>
      </c>
      <c r="G18" s="68"/>
    </row>
    <row r="19" spans="1:7" ht="28.5" customHeight="1" x14ac:dyDescent="0.25">
      <c r="A19" s="171"/>
      <c r="B19" s="171"/>
      <c r="C19" s="91" t="s">
        <v>234</v>
      </c>
      <c r="D19" s="68">
        <v>14.8</v>
      </c>
      <c r="E19" s="171"/>
      <c r="F19" s="69" t="s">
        <v>235</v>
      </c>
      <c r="G19" s="68"/>
    </row>
    <row r="20" spans="1:7" ht="28.5" customHeight="1" x14ac:dyDescent="0.25">
      <c r="A20" s="171"/>
      <c r="B20" s="171"/>
      <c r="C20" s="71" t="s">
        <v>236</v>
      </c>
      <c r="D20" s="68">
        <v>5</v>
      </c>
      <c r="E20" s="171"/>
      <c r="F20" s="69" t="s">
        <v>214</v>
      </c>
      <c r="G20" s="68"/>
    </row>
    <row r="21" spans="1:7" ht="42.75" customHeight="1" x14ac:dyDescent="0.25">
      <c r="A21" s="171">
        <v>11</v>
      </c>
      <c r="B21" s="171">
        <v>11739004</v>
      </c>
      <c r="C21" s="71" t="s">
        <v>237</v>
      </c>
      <c r="D21" s="68">
        <v>80</v>
      </c>
      <c r="E21" s="171">
        <f>SUM(D21:D22)</f>
        <v>82</v>
      </c>
      <c r="F21" s="69" t="s">
        <v>238</v>
      </c>
      <c r="G21" s="68"/>
    </row>
    <row r="22" spans="1:7" ht="28.5" customHeight="1" x14ac:dyDescent="0.25">
      <c r="A22" s="171"/>
      <c r="B22" s="171"/>
      <c r="C22" s="71" t="s">
        <v>239</v>
      </c>
      <c r="D22" s="68">
        <v>2</v>
      </c>
      <c r="E22" s="171"/>
      <c r="F22" s="69" t="s">
        <v>240</v>
      </c>
      <c r="G22" s="68"/>
    </row>
    <row r="23" spans="1:7" ht="45" x14ac:dyDescent="0.25">
      <c r="A23" s="171">
        <v>12</v>
      </c>
      <c r="B23" s="171">
        <v>11739012</v>
      </c>
      <c r="C23" s="71" t="s">
        <v>312</v>
      </c>
      <c r="D23" s="99">
        <v>0</v>
      </c>
      <c r="E23" s="171">
        <f>SUM(D23:D25)</f>
        <v>4</v>
      </c>
      <c r="F23" s="69" t="s">
        <v>212</v>
      </c>
      <c r="G23" s="102" t="s">
        <v>313</v>
      </c>
    </row>
    <row r="24" spans="1:7" ht="28.5" customHeight="1" x14ac:dyDescent="0.25">
      <c r="A24" s="171"/>
      <c r="B24" s="171"/>
      <c r="C24" s="82" t="s">
        <v>241</v>
      </c>
      <c r="D24" s="68">
        <v>2</v>
      </c>
      <c r="E24" s="171"/>
      <c r="F24" s="69" t="s">
        <v>240</v>
      </c>
      <c r="G24" s="68"/>
    </row>
    <row r="25" spans="1:7" ht="30" x14ac:dyDescent="0.25">
      <c r="A25" s="171"/>
      <c r="B25" s="171"/>
      <c r="C25" s="71" t="s">
        <v>242</v>
      </c>
      <c r="D25" s="68">
        <v>2</v>
      </c>
      <c r="E25" s="171"/>
      <c r="F25" s="69" t="s">
        <v>240</v>
      </c>
      <c r="G25" s="68"/>
    </row>
    <row r="26" spans="1:7" ht="28.5" customHeight="1" x14ac:dyDescent="0.25">
      <c r="A26" s="171">
        <v>13</v>
      </c>
      <c r="B26" s="171">
        <v>11939007</v>
      </c>
      <c r="C26" s="71" t="s">
        <v>243</v>
      </c>
      <c r="D26" s="68">
        <v>2</v>
      </c>
      <c r="E26" s="171">
        <f>SUM(D26:D27)</f>
        <v>11</v>
      </c>
      <c r="F26" s="69" t="s">
        <v>214</v>
      </c>
      <c r="G26" s="68"/>
    </row>
    <row r="27" spans="1:7" ht="57" customHeight="1" x14ac:dyDescent="0.25">
      <c r="A27" s="171"/>
      <c r="B27" s="171"/>
      <c r="C27" s="91" t="s">
        <v>244</v>
      </c>
      <c r="D27" s="68">
        <v>9</v>
      </c>
      <c r="E27" s="171"/>
      <c r="F27" s="69" t="s">
        <v>245</v>
      </c>
      <c r="G27" s="68"/>
    </row>
    <row r="28" spans="1:7" ht="28.5" customHeight="1" x14ac:dyDescent="0.25">
      <c r="A28" s="68">
        <v>14</v>
      </c>
      <c r="B28" s="68">
        <v>12039001</v>
      </c>
      <c r="C28" s="71" t="s">
        <v>314</v>
      </c>
      <c r="D28" s="68">
        <v>30</v>
      </c>
      <c r="E28" s="68">
        <f>D28</f>
        <v>30</v>
      </c>
      <c r="F28" s="69" t="s">
        <v>246</v>
      </c>
      <c r="G28" s="68"/>
    </row>
    <row r="29" spans="1:7" ht="54" x14ac:dyDescent="0.25">
      <c r="A29" s="68">
        <v>15</v>
      </c>
      <c r="B29" s="68">
        <v>11639005</v>
      </c>
      <c r="C29" s="91" t="s">
        <v>247</v>
      </c>
      <c r="D29" s="99">
        <v>10.6</v>
      </c>
      <c r="E29" s="68">
        <f>D29</f>
        <v>10.6</v>
      </c>
      <c r="F29" s="69" t="s">
        <v>233</v>
      </c>
      <c r="G29" s="104" t="s">
        <v>315</v>
      </c>
    </row>
    <row r="30" spans="1:7" ht="28.5" customHeight="1" x14ac:dyDescent="0.25">
      <c r="A30" s="68">
        <v>16</v>
      </c>
      <c r="B30" s="68">
        <v>11739009</v>
      </c>
      <c r="C30" s="71" t="s">
        <v>248</v>
      </c>
      <c r="D30" s="68">
        <v>10</v>
      </c>
      <c r="E30" s="68">
        <f>D30</f>
        <v>10</v>
      </c>
      <c r="F30" s="69" t="s">
        <v>249</v>
      </c>
      <c r="G30" s="68"/>
    </row>
    <row r="31" spans="1:7" ht="28.5" customHeight="1" x14ac:dyDescent="0.25">
      <c r="A31" s="171">
        <v>17</v>
      </c>
      <c r="B31" s="171">
        <v>11839006</v>
      </c>
      <c r="C31" s="71" t="s">
        <v>250</v>
      </c>
      <c r="D31" s="99">
        <v>22.5</v>
      </c>
      <c r="E31" s="171">
        <f>SUM(D31:D32)</f>
        <v>24.5</v>
      </c>
      <c r="F31" s="69" t="s">
        <v>212</v>
      </c>
      <c r="G31" s="103" t="s">
        <v>306</v>
      </c>
    </row>
    <row r="32" spans="1:7" ht="28.5" customHeight="1" x14ac:dyDescent="0.25">
      <c r="A32" s="171"/>
      <c r="B32" s="171"/>
      <c r="C32" s="71" t="s">
        <v>251</v>
      </c>
      <c r="D32" s="68">
        <v>2</v>
      </c>
      <c r="E32" s="171"/>
      <c r="F32" s="69" t="s">
        <v>214</v>
      </c>
      <c r="G32" s="68"/>
    </row>
    <row r="33" spans="1:7" ht="28.5" customHeight="1" x14ac:dyDescent="0.25">
      <c r="A33" s="68">
        <v>18</v>
      </c>
      <c r="B33" s="68">
        <v>11939001</v>
      </c>
      <c r="C33" s="71" t="s">
        <v>252</v>
      </c>
      <c r="D33" s="99">
        <v>50</v>
      </c>
      <c r="E33" s="68">
        <f>D33</f>
        <v>50</v>
      </c>
      <c r="F33" s="69" t="s">
        <v>212</v>
      </c>
      <c r="G33" s="103" t="s">
        <v>306</v>
      </c>
    </row>
  </sheetData>
  <mergeCells count="30">
    <mergeCell ref="B2:B3"/>
    <mergeCell ref="B6:B8"/>
    <mergeCell ref="B10:B11"/>
    <mergeCell ref="B12:B13"/>
    <mergeCell ref="B15:B16"/>
    <mergeCell ref="B17:B20"/>
    <mergeCell ref="B21:B22"/>
    <mergeCell ref="B23:B25"/>
    <mergeCell ref="B26:B27"/>
    <mergeCell ref="B31:B32"/>
    <mergeCell ref="A31:A32"/>
    <mergeCell ref="A2:A3"/>
    <mergeCell ref="A6:A8"/>
    <mergeCell ref="A10:A11"/>
    <mergeCell ref="A12:A13"/>
    <mergeCell ref="A15:A16"/>
    <mergeCell ref="A17:A20"/>
    <mergeCell ref="A21:A22"/>
    <mergeCell ref="A23:A25"/>
    <mergeCell ref="A26:A27"/>
    <mergeCell ref="E21:E22"/>
    <mergeCell ref="E23:E25"/>
    <mergeCell ref="E26:E27"/>
    <mergeCell ref="E31:E32"/>
    <mergeCell ref="E2:E3"/>
    <mergeCell ref="E6:E8"/>
    <mergeCell ref="E10:E11"/>
    <mergeCell ref="E12:E13"/>
    <mergeCell ref="E15:E16"/>
    <mergeCell ref="E17:E20"/>
  </mergeCells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20级硕科研成果</vt:lpstr>
      <vt:lpstr>19硕学业成绩</vt:lpstr>
      <vt:lpstr>19硕科研成果 </vt:lpstr>
      <vt:lpstr>19硕素质拓展 </vt:lpstr>
      <vt:lpstr>19硕总成绩</vt:lpstr>
      <vt:lpstr>18硕科研成果</vt:lpstr>
      <vt:lpstr>18硕素质拓展</vt:lpstr>
      <vt:lpstr>18硕总成绩</vt:lpstr>
      <vt:lpstr>博士科研成果 </vt:lpstr>
      <vt:lpstr>博士素质拓展</vt:lpstr>
      <vt:lpstr>博士总成绩</vt:lpstr>
      <vt:lpstr>'18硕科研成果'!OLE_LINK1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wenmin</dc:creator>
  <cp:lastModifiedBy>Jiang Tao</cp:lastModifiedBy>
  <dcterms:created xsi:type="dcterms:W3CDTF">2015-06-05T18:19:00Z</dcterms:created>
  <dcterms:modified xsi:type="dcterms:W3CDTF">2020-10-15T14:16:25Z</dcterms:modified>
</cp:coreProperties>
</file>